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C:\Users\martina.kurinova\Downloads\"/>
    </mc:Choice>
  </mc:AlternateContent>
  <xr:revisionPtr revIDLastSave="0" documentId="8_{E84F138E-4991-44FB-95B9-EE28113D9C1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L ŠKCHO60A Teória" sheetId="1" r:id="rId1"/>
    <sheet name="VL ŠKCHO60A Prax" sheetId="2" r:id="rId2"/>
    <sheet name="VL ŠKCHO 60 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G19" i="3" s="1"/>
  <c r="F18" i="3"/>
  <c r="F19" i="3" s="1"/>
  <c r="P16" i="2"/>
  <c r="H16" i="2"/>
  <c r="I16" i="2" s="1"/>
  <c r="Q16" i="2" s="1"/>
  <c r="R16" i="2" s="1"/>
  <c r="H14" i="3"/>
  <c r="I14" i="3" s="1"/>
  <c r="H13" i="3"/>
  <c r="I13" i="3" s="1"/>
  <c r="H12" i="3"/>
  <c r="I12" i="3" s="1"/>
  <c r="H11" i="3"/>
  <c r="I11" i="3" s="1"/>
  <c r="H17" i="3"/>
  <c r="I17" i="3" s="1"/>
  <c r="H16" i="3"/>
  <c r="I16" i="3" s="1"/>
  <c r="H15" i="3"/>
  <c r="I15" i="3" s="1"/>
  <c r="H10" i="3"/>
  <c r="I10" i="3" s="1"/>
  <c r="H9" i="3"/>
  <c r="I9" i="3" s="1"/>
  <c r="H8" i="3"/>
  <c r="I8" i="3" s="1"/>
  <c r="H7" i="3"/>
  <c r="I7" i="3" s="1"/>
  <c r="N18" i="2"/>
  <c r="N19" i="2" s="1"/>
  <c r="M18" i="2"/>
  <c r="M19" i="2" s="1"/>
  <c r="P17" i="2"/>
  <c r="P15" i="2"/>
  <c r="P14" i="2"/>
  <c r="P13" i="2"/>
  <c r="P12" i="2"/>
  <c r="P11" i="2"/>
  <c r="P10" i="2"/>
  <c r="P9" i="2"/>
  <c r="P8" i="2"/>
  <c r="P7" i="2"/>
  <c r="O18" i="2"/>
  <c r="O19" i="2" s="1"/>
  <c r="L18" i="2"/>
  <c r="L19" i="2" s="1"/>
  <c r="K18" i="2"/>
  <c r="K19" i="2" s="1"/>
  <c r="J18" i="2"/>
  <c r="J19" i="2" s="1"/>
  <c r="G18" i="2"/>
  <c r="G19" i="2" s="1"/>
  <c r="F18" i="2"/>
  <c r="F19" i="2" s="1"/>
  <c r="E18" i="2"/>
  <c r="E19" i="2" s="1"/>
  <c r="H17" i="2"/>
  <c r="I17" i="2" s="1"/>
  <c r="Q17" i="2" s="1"/>
  <c r="R17" i="2" s="1"/>
  <c r="H15" i="2"/>
  <c r="I15" i="2" s="1"/>
  <c r="Q15" i="2" s="1"/>
  <c r="R15" i="2" s="1"/>
  <c r="H14" i="2"/>
  <c r="I14" i="2" s="1"/>
  <c r="Q14" i="2" s="1"/>
  <c r="R14" i="2" s="1"/>
  <c r="H13" i="2"/>
  <c r="I13" i="2" s="1"/>
  <c r="Q13" i="2" s="1"/>
  <c r="R13" i="2" s="1"/>
  <c r="H12" i="2"/>
  <c r="I12" i="2" s="1"/>
  <c r="Q12" i="2" s="1"/>
  <c r="R12" i="2" s="1"/>
  <c r="H11" i="2"/>
  <c r="I11" i="2" s="1"/>
  <c r="Q11" i="2" s="1"/>
  <c r="R11" i="2" s="1"/>
  <c r="H10" i="2"/>
  <c r="I10" i="2" s="1"/>
  <c r="Q10" i="2" s="1"/>
  <c r="R10" i="2" s="1"/>
  <c r="H9" i="2"/>
  <c r="I9" i="2" s="1"/>
  <c r="Q9" i="2" s="1"/>
  <c r="R9" i="2" s="1"/>
  <c r="H8" i="2"/>
  <c r="I8" i="2" s="1"/>
  <c r="Q8" i="2" s="1"/>
  <c r="R8" i="2" s="1"/>
  <c r="H7" i="2"/>
  <c r="I7" i="2" s="1"/>
  <c r="Q7" i="2" s="1"/>
  <c r="R7" i="2" s="1"/>
  <c r="V17" i="1"/>
  <c r="W17" i="1" s="1"/>
  <c r="V16" i="1"/>
  <c r="W16" i="1" s="1"/>
  <c r="V15" i="1"/>
  <c r="V14" i="1"/>
  <c r="V13" i="1"/>
  <c r="W13" i="1" s="1"/>
  <c r="V12" i="1"/>
  <c r="W12" i="1" s="1"/>
  <c r="V11" i="1"/>
  <c r="V10" i="1"/>
  <c r="V9" i="1"/>
  <c r="W9" i="1" s="1"/>
  <c r="V8" i="1"/>
  <c r="W15" i="1"/>
  <c r="W14" i="1"/>
  <c r="W11" i="1"/>
  <c r="W10" i="1"/>
  <c r="V7" i="1"/>
  <c r="W7" i="1" s="1"/>
  <c r="U18" i="1"/>
  <c r="U19" i="1" s="1"/>
  <c r="S18" i="1"/>
  <c r="S19" i="1" s="1"/>
  <c r="R18" i="1"/>
  <c r="R19" i="1" s="1"/>
  <c r="T18" i="1"/>
  <c r="T19" i="1" s="1"/>
  <c r="H18" i="3" l="1"/>
  <c r="H19" i="3" s="1"/>
  <c r="V18" i="1"/>
  <c r="H18" i="2"/>
  <c r="H19" i="2" s="1"/>
  <c r="P18" i="2"/>
  <c r="P19" i="2" s="1"/>
  <c r="W8" i="1"/>
  <c r="V19" i="1"/>
  <c r="AI17" i="1"/>
  <c r="AJ17" i="1" s="1"/>
  <c r="AI16" i="1"/>
  <c r="AJ16" i="1" s="1"/>
  <c r="AI15" i="1"/>
  <c r="AJ15" i="1" s="1"/>
  <c r="AI14" i="1"/>
  <c r="AJ14" i="1" s="1"/>
  <c r="AI13" i="1"/>
  <c r="AJ13" i="1" s="1"/>
  <c r="AI12" i="1"/>
  <c r="AJ12" i="1" s="1"/>
  <c r="AI11" i="1"/>
  <c r="AJ11" i="1" s="1"/>
  <c r="AI10" i="1"/>
  <c r="AJ10" i="1" s="1"/>
  <c r="AI9" i="1"/>
  <c r="AJ9" i="1" s="1"/>
  <c r="AI8" i="1"/>
  <c r="AJ8" i="1" s="1"/>
  <c r="AB17" i="1"/>
  <c r="AB16" i="1"/>
  <c r="AB15" i="1"/>
  <c r="AB14" i="1"/>
  <c r="AB13" i="1"/>
  <c r="AB12" i="1"/>
  <c r="AB11" i="1"/>
  <c r="AB10" i="1"/>
  <c r="AB9" i="1"/>
  <c r="O17" i="1"/>
  <c r="O16" i="1"/>
  <c r="O15" i="1"/>
  <c r="O14" i="1"/>
  <c r="O13" i="1"/>
  <c r="O12" i="1"/>
  <c r="O11" i="1"/>
  <c r="O10" i="1"/>
  <c r="O9" i="1"/>
  <c r="I18" i="2" l="1"/>
  <c r="I19" i="2" s="1"/>
  <c r="AC17" i="1"/>
  <c r="AC16" i="1"/>
  <c r="AC15" i="1"/>
  <c r="AC14" i="1"/>
  <c r="AC13" i="1"/>
  <c r="AC12" i="1"/>
  <c r="AC11" i="1"/>
  <c r="AC10" i="1"/>
  <c r="AC9" i="1"/>
  <c r="P17" i="1"/>
  <c r="P16" i="1"/>
  <c r="P15" i="1"/>
  <c r="P14" i="1"/>
  <c r="P13" i="1"/>
  <c r="P12" i="1"/>
  <c r="P11" i="1"/>
  <c r="M18" i="1"/>
  <c r="M19" i="1" s="1"/>
  <c r="Q18" i="2" l="1"/>
  <c r="Q19" i="2" s="1"/>
  <c r="AK11" i="1"/>
  <c r="AK12" i="1"/>
  <c r="AK13" i="1"/>
  <c r="AK14" i="1"/>
  <c r="AK15" i="1"/>
  <c r="AH18" i="1"/>
  <c r="AD18" i="1"/>
  <c r="AA18" i="1"/>
  <c r="Z18" i="1"/>
  <c r="Y18" i="1"/>
  <c r="X18" i="1"/>
  <c r="Q18" i="1"/>
  <c r="N18" i="1"/>
  <c r="L18" i="1"/>
  <c r="K18" i="1"/>
  <c r="J18" i="1"/>
  <c r="I18" i="1"/>
  <c r="H18" i="1"/>
  <c r="G18" i="1"/>
  <c r="F18" i="1"/>
  <c r="R18" i="2" l="1"/>
  <c r="R19" i="2" s="1"/>
  <c r="AL12" i="1"/>
  <c r="AL11" i="1"/>
  <c r="AL15" i="1"/>
  <c r="AL14" i="1"/>
  <c r="AL13" i="1"/>
  <c r="AK16" i="1" l="1"/>
  <c r="AL16" i="1" s="1"/>
  <c r="AA19" i="1"/>
  <c r="Z19" i="1"/>
  <c r="Y19" i="1"/>
  <c r="X19" i="1"/>
  <c r="Q19" i="1"/>
  <c r="O8" i="1"/>
  <c r="AH19" i="1"/>
  <c r="AD19" i="1"/>
  <c r="N19" i="1"/>
  <c r="L19" i="1"/>
  <c r="K19" i="1"/>
  <c r="J19" i="1"/>
  <c r="I19" i="1"/>
  <c r="H19" i="1"/>
  <c r="G19" i="1"/>
  <c r="F19" i="1"/>
  <c r="O18" i="1" l="1"/>
  <c r="P8" i="1"/>
  <c r="AI7" i="1"/>
  <c r="AJ7" i="1" s="1"/>
  <c r="P10" i="1"/>
  <c r="P9" i="1"/>
  <c r="O7" i="1"/>
  <c r="P7" i="1" s="1"/>
  <c r="AB8" i="1"/>
  <c r="AC8" i="1" s="1"/>
  <c r="AB7" i="1"/>
  <c r="AC7" i="1" s="1"/>
  <c r="W18" i="1" l="1"/>
  <c r="W19" i="1" s="1"/>
  <c r="AJ18" i="1"/>
  <c r="AJ19" i="1" s="1"/>
  <c r="AI18" i="1"/>
  <c r="AI19" i="1" s="1"/>
  <c r="AC18" i="1"/>
  <c r="AB18" i="1"/>
  <c r="AB19" i="1" s="1"/>
  <c r="P18" i="1"/>
  <c r="P19" i="1" s="1"/>
  <c r="O19" i="1"/>
  <c r="AK7" i="1"/>
  <c r="AL7" i="1" s="1"/>
  <c r="AK9" i="1"/>
  <c r="AL9" i="1" s="1"/>
  <c r="AK8" i="1"/>
  <c r="AL8" i="1" s="1"/>
  <c r="AK17" i="1"/>
  <c r="AL17" i="1" s="1"/>
  <c r="AK10" i="1" l="1"/>
  <c r="AL10" i="1" s="1"/>
  <c r="AC19" i="1"/>
  <c r="AK18" i="1" l="1"/>
  <c r="AK19" i="1" s="1"/>
  <c r="AL18" i="1"/>
  <c r="AL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bursova</author>
  </authors>
  <commentList>
    <comment ref="O6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 xml:space="preserve">pomocné body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" authorId="0" shapeId="0" xr:uid="{00000000-0006-0000-0000-000002000000}">
      <text>
        <r>
          <rPr>
            <sz val="8"/>
            <color indexed="81"/>
            <rFont val="Tahoma"/>
            <family val="2"/>
            <charset val="238"/>
          </rPr>
          <t xml:space="preserve">body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bursova</author>
  </authors>
  <commentList>
    <comment ref="H6" authorId="0" shapeId="0" xr:uid="{00000000-0006-0000-0100-000001000000}">
      <text>
        <r>
          <rPr>
            <sz val="8"/>
            <color indexed="81"/>
            <rFont val="Tahoma"/>
            <family val="2"/>
            <charset val="238"/>
          </rPr>
          <t xml:space="preserve">pomocné body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" authorId="0" shapeId="0" xr:uid="{00000000-0006-0000-0100-000002000000}">
      <text>
        <r>
          <rPr>
            <sz val="8"/>
            <color indexed="81"/>
            <rFont val="Tahoma"/>
            <family val="2"/>
            <charset val="238"/>
          </rPr>
          <t xml:space="preserve">body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<sst xmlns="http://schemas.openxmlformats.org/spreadsheetml/2006/main" count="67" uniqueCount="32">
  <si>
    <t>Priezvisko, meno</t>
  </si>
  <si>
    <t>Fyzikálna chémia</t>
  </si>
  <si>
    <t xml:space="preserve"> pb</t>
  </si>
  <si>
    <t>pb</t>
  </si>
  <si>
    <t>Biochémia</t>
  </si>
  <si>
    <t>Teória</t>
  </si>
  <si>
    <t>Pripravoval(a)</t>
  </si>
  <si>
    <t>Priemerný bodový zisk</t>
  </si>
  <si>
    <t>% úspešnosti</t>
  </si>
  <si>
    <t>b</t>
  </si>
  <si>
    <t>Poradie</t>
  </si>
  <si>
    <t>Org. chémia</t>
  </si>
  <si>
    <t>Názov a adresa školy</t>
  </si>
  <si>
    <t>SPOLU</t>
  </si>
  <si>
    <t>ÚR</t>
  </si>
  <si>
    <t xml:space="preserve">spolu </t>
  </si>
  <si>
    <t>e-mail</t>
  </si>
  <si>
    <t>súť. číslo</t>
  </si>
  <si>
    <t>Anorganická a analytická chémia</t>
  </si>
  <si>
    <t>Výsledková listina školského kola Chemickej olympiády</t>
  </si>
  <si>
    <t>Adam Bajaja</t>
  </si>
  <si>
    <t>Gymnázium ...</t>
  </si>
  <si>
    <t xml:space="preserve">Vypracoval: </t>
  </si>
  <si>
    <t>%</t>
  </si>
  <si>
    <t xml:space="preserve">Škola:                                                                           kraj:  </t>
  </si>
  <si>
    <t>60. ročník, školský rok 2023/24, kategória A</t>
  </si>
  <si>
    <t>Výsledková listina školského kola Chemickej olympiády - teoretické úlohy</t>
  </si>
  <si>
    <t>Analytická chémia</t>
  </si>
  <si>
    <t>Prax</t>
  </si>
  <si>
    <t xml:space="preserve">Výsledková listina školského kola Chemickej olympiády - prax </t>
  </si>
  <si>
    <t xml:space="preserve">Prax spolu </t>
  </si>
  <si>
    <t>Vypracoval: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</si>
</sst>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16"/>
      <name val="Arial CE"/>
      <family val="2"/>
      <charset val="238"/>
    </font>
    <font>
      <sz val="8"/>
      <color indexed="81"/>
      <name val="Tahoma"/>
      <family val="2"/>
    </font>
    <font>
      <sz val="8"/>
      <color indexed="81"/>
      <name val="Tahoma"/>
      <family val="2"/>
      <charset val="238"/>
    </font>
    <font>
      <b/>
      <sz val="10"/>
      <color indexed="10"/>
      <name val="Arial CE"/>
      <family val="2"/>
      <charset val="238"/>
    </font>
    <font>
      <b/>
      <sz val="20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Narrow"/>
      <family val="2"/>
      <charset val="238"/>
    </font>
    <font>
      <sz val="9"/>
      <name val="Arial CE"/>
      <charset val="238"/>
    </font>
    <font>
      <b/>
      <sz val="8"/>
      <name val="Arial CE"/>
      <family val="2"/>
      <charset val="238"/>
    </font>
    <font>
      <sz val="10"/>
      <color rgb="FFC00000"/>
      <name val="Arial CE"/>
      <charset val="238"/>
    </font>
    <font>
      <b/>
      <sz val="18"/>
      <name val="Arial CE"/>
      <charset val="238"/>
    </font>
    <font>
      <sz val="18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13" fillId="0" borderId="0" xfId="0" applyFont="1"/>
    <xf numFmtId="0" fontId="1" fillId="0" borderId="2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0" fillId="0" borderId="0" xfId="0" applyFont="1"/>
    <xf numFmtId="0" fontId="0" fillId="0" borderId="0" xfId="0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2" fontId="18" fillId="0" borderId="20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2" fontId="17" fillId="0" borderId="23" xfId="0" applyNumberFormat="1" applyFont="1" applyBorder="1" applyAlignment="1">
      <alignment horizontal="center" vertical="center"/>
    </xf>
    <xf numFmtId="2" fontId="17" fillId="0" borderId="24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2" fontId="18" fillId="0" borderId="21" xfId="0" applyNumberFormat="1" applyFont="1" applyBorder="1" applyAlignment="1">
      <alignment horizontal="center" vertical="center"/>
    </xf>
    <xf numFmtId="2" fontId="18" fillId="0" borderId="22" xfId="0" applyNumberFormat="1" applyFont="1" applyBorder="1" applyAlignment="1">
      <alignment horizontal="center" vertical="center"/>
    </xf>
    <xf numFmtId="2" fontId="18" fillId="0" borderId="34" xfId="0" applyNumberFormat="1" applyFont="1" applyBorder="1" applyAlignment="1">
      <alignment horizontal="center" vertical="center"/>
    </xf>
    <xf numFmtId="2" fontId="18" fillId="0" borderId="3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9" xfId="0" applyBorder="1"/>
    <xf numFmtId="0" fontId="0" fillId="0" borderId="6" xfId="0" applyBorder="1"/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18" fillId="0" borderId="41" xfId="0" applyNumberFormat="1" applyFont="1" applyBorder="1" applyAlignment="1">
      <alignment horizontal="center" vertical="center"/>
    </xf>
    <xf numFmtId="2" fontId="18" fillId="0" borderId="42" xfId="0" applyNumberFormat="1" applyFont="1" applyBorder="1" applyAlignment="1">
      <alignment horizontal="center" vertical="center"/>
    </xf>
    <xf numFmtId="2" fontId="4" fillId="0" borderId="41" xfId="0" applyNumberFormat="1" applyFont="1" applyBorder="1" applyAlignment="1">
      <alignment horizontal="center" vertical="center"/>
    </xf>
    <xf numFmtId="2" fontId="4" fillId="0" borderId="4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18" fillId="0" borderId="29" xfId="0" applyNumberFormat="1" applyFont="1" applyBorder="1" applyAlignment="1">
      <alignment horizontal="center" vertical="center"/>
    </xf>
    <xf numFmtId="2" fontId="18" fillId="0" borderId="30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2" fontId="18" fillId="0" borderId="24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0" fontId="0" fillId="0" borderId="15" xfId="0" applyBorder="1"/>
    <xf numFmtId="2" fontId="18" fillId="0" borderId="38" xfId="0" applyNumberFormat="1" applyFont="1" applyBorder="1" applyAlignment="1">
      <alignment horizontal="center" vertical="center"/>
    </xf>
    <xf numFmtId="2" fontId="18" fillId="0" borderId="4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center" vertical="center"/>
    </xf>
    <xf numFmtId="2" fontId="4" fillId="0" borderId="46" xfId="0" applyNumberFormat="1" applyFont="1" applyBorder="1" applyAlignment="1">
      <alignment horizontal="center" vertical="center"/>
    </xf>
    <xf numFmtId="2" fontId="4" fillId="0" borderId="37" xfId="0" applyNumberFormat="1" applyFont="1" applyBorder="1" applyAlignment="1">
      <alignment horizontal="center" vertical="center"/>
    </xf>
    <xf numFmtId="2" fontId="18" fillId="0" borderId="47" xfId="0" applyNumberFormat="1" applyFont="1" applyBorder="1" applyAlignment="1">
      <alignment horizontal="center" vertical="center"/>
    </xf>
    <xf numFmtId="2" fontId="4" fillId="0" borderId="47" xfId="0" applyNumberFormat="1" applyFont="1" applyBorder="1" applyAlignment="1">
      <alignment horizontal="center" vertical="center"/>
    </xf>
    <xf numFmtId="2" fontId="4" fillId="0" borderId="48" xfId="0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2" fontId="17" fillId="0" borderId="45" xfId="0" applyNumberFormat="1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2" fontId="7" fillId="2" borderId="40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2" fontId="15" fillId="2" borderId="36" xfId="0" applyNumberFormat="1" applyFont="1" applyFill="1" applyBorder="1" applyAlignment="1">
      <alignment horizontal="center" vertical="center"/>
    </xf>
    <xf numFmtId="2" fontId="7" fillId="2" borderId="25" xfId="0" applyNumberFormat="1" applyFont="1" applyFill="1" applyBorder="1" applyAlignment="1">
      <alignment horizontal="center" vertical="center"/>
    </xf>
    <xf numFmtId="2" fontId="19" fillId="2" borderId="51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 vertical="center"/>
    </xf>
    <xf numFmtId="2" fontId="8" fillId="2" borderId="51" xfId="0" applyNumberFormat="1" applyFont="1" applyFill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/>
    </xf>
    <xf numFmtId="2" fontId="15" fillId="2" borderId="11" xfId="0" applyNumberFormat="1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" fontId="7" fillId="2" borderId="25" xfId="0" applyNumberFormat="1" applyFont="1" applyFill="1" applyBorder="1" applyAlignment="1">
      <alignment horizontal="center" vertical="center"/>
    </xf>
    <xf numFmtId="2" fontId="15" fillId="2" borderId="40" xfId="0" applyNumberFormat="1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2" fontId="16" fillId="0" borderId="46" xfId="0" applyNumberFormat="1" applyFont="1" applyBorder="1" applyAlignment="1">
      <alignment horizontal="center" vertical="center"/>
    </xf>
    <xf numFmtId="2" fontId="16" fillId="0" borderId="37" xfId="0" applyNumberFormat="1" applyFont="1" applyBorder="1" applyAlignment="1">
      <alignment horizontal="center" vertical="center"/>
    </xf>
    <xf numFmtId="2" fontId="16" fillId="0" borderId="50" xfId="0" applyNumberFormat="1" applyFont="1" applyBorder="1" applyAlignment="1">
      <alignment horizontal="center" vertical="center"/>
    </xf>
    <xf numFmtId="2" fontId="18" fillId="0" borderId="43" xfId="0" applyNumberFormat="1" applyFont="1" applyBorder="1" applyAlignment="1">
      <alignment horizontal="center" vertical="center"/>
    </xf>
    <xf numFmtId="2" fontId="17" fillId="0" borderId="43" xfId="0" applyNumberFormat="1" applyFont="1" applyBorder="1" applyAlignment="1">
      <alignment horizontal="center" vertical="center"/>
    </xf>
    <xf numFmtId="2" fontId="14" fillId="0" borderId="54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2" fontId="14" fillId="0" borderId="43" xfId="0" applyNumberFormat="1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2" fontId="18" fillId="0" borderId="56" xfId="0" applyNumberFormat="1" applyFont="1" applyBorder="1" applyAlignment="1">
      <alignment horizontal="center" vertical="center"/>
    </xf>
    <xf numFmtId="2" fontId="16" fillId="0" borderId="23" xfId="0" applyNumberFormat="1" applyFont="1" applyBorder="1" applyAlignment="1">
      <alignment horizontal="center" vertical="center"/>
    </xf>
    <xf numFmtId="2" fontId="16" fillId="0" borderId="43" xfId="0" applyNumberFormat="1" applyFont="1" applyBorder="1" applyAlignment="1">
      <alignment horizontal="center" vertical="center"/>
    </xf>
    <xf numFmtId="2" fontId="16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23" xfId="0" applyNumberFormat="1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37" xfId="0" applyBorder="1" applyAlignment="1">
      <alignment horizontal="left"/>
    </xf>
    <xf numFmtId="0" fontId="0" fillId="0" borderId="7" xfId="0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4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U37"/>
  <sheetViews>
    <sheetView zoomScale="112" zoomScaleNormal="112" workbookViewId="0">
      <selection activeCell="J22" sqref="J22"/>
    </sheetView>
  </sheetViews>
  <sheetFormatPr defaultRowHeight="12.75" x14ac:dyDescent="0.2"/>
  <cols>
    <col min="1" max="2" width="4.7109375" customWidth="1"/>
    <col min="3" max="3" width="17.85546875" customWidth="1"/>
    <col min="4" max="4" width="15.85546875" customWidth="1"/>
    <col min="5" max="5" width="24" customWidth="1"/>
    <col min="6" max="6" width="4.85546875" customWidth="1"/>
    <col min="7" max="7" width="5" customWidth="1"/>
    <col min="8" max="8" width="4.7109375" customWidth="1"/>
    <col min="9" max="10" width="4.5703125" customWidth="1"/>
    <col min="11" max="12" width="4.42578125" customWidth="1"/>
    <col min="13" max="13" width="4.140625" customWidth="1"/>
    <col min="14" max="14" width="4.42578125" customWidth="1"/>
    <col min="15" max="16" width="5.28515625" customWidth="1"/>
    <col min="17" max="22" width="5.140625" customWidth="1"/>
    <col min="23" max="28" width="5.28515625" customWidth="1"/>
    <col min="29" max="29" width="6" customWidth="1"/>
    <col min="30" max="35" width="5.28515625" customWidth="1"/>
    <col min="36" max="36" width="5.140625" customWidth="1"/>
    <col min="37" max="37" width="8" customWidth="1"/>
    <col min="38" max="38" width="8.28515625" customWidth="1"/>
    <col min="39" max="39" width="6.28515625" customWidth="1"/>
    <col min="40" max="40" width="6.140625" customWidth="1"/>
    <col min="41" max="41" width="6.85546875" customWidth="1"/>
    <col min="42" max="42" width="4.7109375" customWidth="1"/>
    <col min="43" max="44" width="5" customWidth="1"/>
    <col min="45" max="45" width="7" customWidth="1"/>
    <col min="46" max="46" width="6.28515625" customWidth="1"/>
    <col min="47" max="47" width="13.28515625" customWidth="1"/>
    <col min="48" max="48" width="8.140625" customWidth="1"/>
    <col min="49" max="49" width="8.85546875" customWidth="1"/>
    <col min="50" max="50" width="15.5703125" customWidth="1"/>
  </cols>
  <sheetData>
    <row r="1" spans="1:47" s="13" customFormat="1" ht="29.25" customHeight="1" x14ac:dyDescent="0.2">
      <c r="A1" s="140" t="s">
        <v>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20"/>
      <c r="AN1" s="120"/>
      <c r="AO1" s="120"/>
      <c r="AU1" s="32"/>
    </row>
    <row r="2" spans="1:47" s="13" customFormat="1" ht="24.75" customHeight="1" x14ac:dyDescent="0.2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19"/>
      <c r="AN2" s="119"/>
      <c r="AO2" s="119"/>
      <c r="AP2" s="19"/>
      <c r="AQ2" s="19"/>
      <c r="AR2" s="19"/>
      <c r="AS2" s="19"/>
      <c r="AT2" s="19"/>
      <c r="AU2" s="19"/>
    </row>
    <row r="3" spans="1:47" s="13" customFormat="1" ht="30" customHeight="1" x14ac:dyDescent="0.2">
      <c r="A3" s="162" t="s">
        <v>24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21"/>
      <c r="AN3" s="121"/>
      <c r="AO3" s="121"/>
      <c r="AP3" s="33"/>
      <c r="AQ3" s="33"/>
      <c r="AR3" s="33"/>
      <c r="AS3" s="33"/>
      <c r="AT3" s="33"/>
    </row>
    <row r="4" spans="1:47" ht="27" thickBot="1" x14ac:dyDescent="0.45">
      <c r="A4" s="1"/>
      <c r="B4" s="1"/>
      <c r="C4" s="1"/>
      <c r="D4" s="6"/>
      <c r="E4" s="12"/>
      <c r="V4" s="1"/>
      <c r="W4" s="1"/>
      <c r="X4" s="1"/>
      <c r="Y4" s="1"/>
    </row>
    <row r="5" spans="1:47" s="13" customFormat="1" ht="19.899999999999999" customHeight="1" thickBot="1" x14ac:dyDescent="0.25">
      <c r="A5" s="145" t="s">
        <v>10</v>
      </c>
      <c r="B5" s="145" t="s">
        <v>17</v>
      </c>
      <c r="C5" s="148" t="s">
        <v>0</v>
      </c>
      <c r="D5" s="153" t="s">
        <v>16</v>
      </c>
      <c r="E5" s="159" t="s">
        <v>12</v>
      </c>
      <c r="F5" s="156" t="s">
        <v>18</v>
      </c>
      <c r="G5" s="157"/>
      <c r="H5" s="157"/>
      <c r="I5" s="157"/>
      <c r="J5" s="157"/>
      <c r="K5" s="157"/>
      <c r="L5" s="157"/>
      <c r="M5" s="157"/>
      <c r="N5" s="157"/>
      <c r="O5" s="157"/>
      <c r="P5" s="158"/>
      <c r="Q5" s="156" t="s">
        <v>1</v>
      </c>
      <c r="R5" s="157"/>
      <c r="S5" s="157"/>
      <c r="T5" s="157"/>
      <c r="U5" s="157"/>
      <c r="V5" s="157"/>
      <c r="W5" s="157"/>
      <c r="X5" s="142" t="s">
        <v>11</v>
      </c>
      <c r="Y5" s="143"/>
      <c r="Z5" s="143"/>
      <c r="AA5" s="143"/>
      <c r="AB5" s="143"/>
      <c r="AC5" s="144"/>
      <c r="AD5" s="142" t="s">
        <v>4</v>
      </c>
      <c r="AE5" s="143"/>
      <c r="AF5" s="143"/>
      <c r="AG5" s="143"/>
      <c r="AH5" s="143"/>
      <c r="AI5" s="143"/>
      <c r="AJ5" s="144"/>
      <c r="AK5" s="77" t="s">
        <v>5</v>
      </c>
      <c r="AL5" s="77" t="s">
        <v>5</v>
      </c>
    </row>
    <row r="6" spans="1:47" s="13" customFormat="1" ht="19.899999999999999" customHeight="1" thickBot="1" x14ac:dyDescent="0.25">
      <c r="A6" s="151"/>
      <c r="B6" s="146"/>
      <c r="C6" s="149"/>
      <c r="D6" s="154"/>
      <c r="E6" s="160"/>
      <c r="F6" s="10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85" t="s">
        <v>2</v>
      </c>
      <c r="P6" s="91" t="s">
        <v>9</v>
      </c>
      <c r="Q6" s="14">
        <v>1</v>
      </c>
      <c r="R6" s="15">
        <v>2</v>
      </c>
      <c r="S6" s="15">
        <v>3</v>
      </c>
      <c r="T6" s="15">
        <v>4</v>
      </c>
      <c r="U6" s="15">
        <v>5</v>
      </c>
      <c r="V6" s="105" t="s">
        <v>3</v>
      </c>
      <c r="W6" s="91" t="s">
        <v>9</v>
      </c>
      <c r="X6" s="16">
        <v>1</v>
      </c>
      <c r="Y6" s="17">
        <v>2</v>
      </c>
      <c r="Z6" s="17">
        <v>3</v>
      </c>
      <c r="AA6" s="15">
        <v>4</v>
      </c>
      <c r="AB6" s="105" t="s">
        <v>3</v>
      </c>
      <c r="AC6" s="91" t="s">
        <v>9</v>
      </c>
      <c r="AD6" s="14">
        <v>1</v>
      </c>
      <c r="AE6" s="128">
        <v>2</v>
      </c>
      <c r="AF6" s="128">
        <v>3</v>
      </c>
      <c r="AG6" s="128">
        <v>4</v>
      </c>
      <c r="AH6" s="15">
        <v>5</v>
      </c>
      <c r="AI6" s="85" t="s">
        <v>3</v>
      </c>
      <c r="AJ6" s="91" t="s">
        <v>9</v>
      </c>
      <c r="AK6" s="78" t="s">
        <v>15</v>
      </c>
      <c r="AL6" s="78" t="s">
        <v>23</v>
      </c>
    </row>
    <row r="7" spans="1:47" s="13" customFormat="1" ht="19.899999999999999" customHeight="1" thickBot="1" x14ac:dyDescent="0.25">
      <c r="A7" s="152"/>
      <c r="B7" s="147"/>
      <c r="C7" s="150"/>
      <c r="D7" s="155"/>
      <c r="E7" s="161"/>
      <c r="F7" s="8">
        <v>4</v>
      </c>
      <c r="G7" s="9">
        <v>4</v>
      </c>
      <c r="H7" s="9">
        <v>2</v>
      </c>
      <c r="I7" s="9">
        <v>4</v>
      </c>
      <c r="J7" s="9">
        <v>4</v>
      </c>
      <c r="K7" s="9">
        <v>3</v>
      </c>
      <c r="L7" s="9">
        <v>6</v>
      </c>
      <c r="M7" s="9">
        <v>5</v>
      </c>
      <c r="N7" s="9">
        <v>4</v>
      </c>
      <c r="O7" s="86">
        <f t="shared" ref="O7" si="0">SUM(F7:N7)</f>
        <v>36</v>
      </c>
      <c r="P7" s="92">
        <f>O7*18/36</f>
        <v>18</v>
      </c>
      <c r="Q7" s="8">
        <v>12</v>
      </c>
      <c r="R7" s="9">
        <v>8</v>
      </c>
      <c r="S7" s="9">
        <v>16</v>
      </c>
      <c r="T7" s="9">
        <v>20</v>
      </c>
      <c r="U7" s="9">
        <v>12</v>
      </c>
      <c r="V7" s="106">
        <f>SUM(Q7:U7)</f>
        <v>68</v>
      </c>
      <c r="W7" s="98">
        <f>V7/4</f>
        <v>17</v>
      </c>
      <c r="X7" s="8">
        <v>34</v>
      </c>
      <c r="Y7" s="9">
        <v>16</v>
      </c>
      <c r="Z7" s="9">
        <v>20</v>
      </c>
      <c r="AA7" s="9">
        <v>15</v>
      </c>
      <c r="AB7" s="106">
        <f t="shared" ref="AB7" si="1">SUM(X7:AA7)</f>
        <v>85</v>
      </c>
      <c r="AC7" s="107">
        <f>AB7*17/85</f>
        <v>17</v>
      </c>
      <c r="AD7" s="130">
        <v>4.5</v>
      </c>
      <c r="AE7" s="131">
        <v>2</v>
      </c>
      <c r="AF7" s="131">
        <v>3.5</v>
      </c>
      <c r="AG7" s="131">
        <v>3</v>
      </c>
      <c r="AH7" s="132">
        <v>3</v>
      </c>
      <c r="AI7" s="101">
        <f t="shared" ref="AI7:AI17" si="2">SUM(AD7:AH7)</f>
        <v>16</v>
      </c>
      <c r="AJ7" s="98">
        <f>AI7/2</f>
        <v>8</v>
      </c>
      <c r="AK7" s="76">
        <f t="shared" ref="AK7:AK17" si="3">P7+W7+AC7+AJ7</f>
        <v>60</v>
      </c>
      <c r="AL7" s="76">
        <f>AK7*100/60</f>
        <v>100</v>
      </c>
      <c r="AN7" s="19"/>
      <c r="AO7" s="19"/>
      <c r="AP7" s="19"/>
      <c r="AQ7" s="19"/>
      <c r="AR7" s="19"/>
      <c r="AS7" s="19"/>
      <c r="AT7" s="19"/>
    </row>
    <row r="8" spans="1:47" s="13" customFormat="1" ht="19.899999999999999" customHeight="1" thickBot="1" x14ac:dyDescent="0.25">
      <c r="A8" s="44">
        <v>1</v>
      </c>
      <c r="B8" s="43"/>
      <c r="C8" s="75" t="s">
        <v>20</v>
      </c>
      <c r="D8" s="61"/>
      <c r="E8" s="55" t="s">
        <v>21</v>
      </c>
      <c r="F8" s="36">
        <v>2</v>
      </c>
      <c r="G8" s="37">
        <v>3</v>
      </c>
      <c r="H8" s="37">
        <v>2</v>
      </c>
      <c r="I8" s="37">
        <v>3</v>
      </c>
      <c r="J8" s="37">
        <v>3</v>
      </c>
      <c r="K8" s="37">
        <v>2</v>
      </c>
      <c r="L8" s="37">
        <v>3</v>
      </c>
      <c r="M8" s="37">
        <v>3.5</v>
      </c>
      <c r="N8" s="37">
        <v>2.5</v>
      </c>
      <c r="O8" s="87">
        <f>SUM(F8:N8)</f>
        <v>24</v>
      </c>
      <c r="P8" s="93">
        <f>O8*18/36</f>
        <v>12</v>
      </c>
      <c r="Q8" s="45">
        <v>10</v>
      </c>
      <c r="R8" s="46">
        <v>6</v>
      </c>
      <c r="S8" s="46">
        <v>10</v>
      </c>
      <c r="T8" s="46">
        <v>15</v>
      </c>
      <c r="U8" s="46">
        <v>10</v>
      </c>
      <c r="V8" s="106">
        <f t="shared" ref="V8:V17" si="4">SUM(Q8:U8)</f>
        <v>51</v>
      </c>
      <c r="W8" s="98">
        <f t="shared" ref="W8:W17" si="5">V8/4</f>
        <v>12.75</v>
      </c>
      <c r="X8" s="45">
        <v>21</v>
      </c>
      <c r="Y8" s="46">
        <v>8</v>
      </c>
      <c r="Z8" s="46">
        <v>12</v>
      </c>
      <c r="AA8" s="80">
        <v>10</v>
      </c>
      <c r="AB8" s="113">
        <f>SUM(X8:AA8)</f>
        <v>51</v>
      </c>
      <c r="AC8" s="108">
        <f>AB8*17/85</f>
        <v>10.199999999999999</v>
      </c>
      <c r="AD8" s="36">
        <v>4</v>
      </c>
      <c r="AE8" s="70">
        <v>2</v>
      </c>
      <c r="AF8" s="70">
        <v>2</v>
      </c>
      <c r="AG8" s="70">
        <v>2</v>
      </c>
      <c r="AH8" s="24">
        <v>2.5</v>
      </c>
      <c r="AI8" s="112">
        <f t="shared" si="2"/>
        <v>12.5</v>
      </c>
      <c r="AJ8" s="98">
        <f t="shared" ref="AJ8:AJ17" si="6">AI8/2</f>
        <v>6.25</v>
      </c>
      <c r="AK8" s="122">
        <f t="shared" si="3"/>
        <v>41.2</v>
      </c>
      <c r="AL8" s="76">
        <f t="shared" ref="AL8:AL17" si="7">AK8*100/60</f>
        <v>68.666666666666671</v>
      </c>
    </row>
    <row r="9" spans="1:47" s="13" customFormat="1" ht="19.899999999999999" customHeight="1" thickBot="1" x14ac:dyDescent="0.25">
      <c r="A9" s="25">
        <v>2</v>
      </c>
      <c r="B9" s="25"/>
      <c r="C9" s="35"/>
      <c r="D9" s="63"/>
      <c r="E9" s="59"/>
      <c r="F9" s="47"/>
      <c r="G9" s="48"/>
      <c r="H9" s="48"/>
      <c r="I9" s="48"/>
      <c r="J9" s="48"/>
      <c r="K9" s="48"/>
      <c r="L9" s="48"/>
      <c r="M9" s="48"/>
      <c r="N9" s="48"/>
      <c r="O9" s="88">
        <f t="shared" ref="O9:O17" si="8">SUM(F9:N9)</f>
        <v>0</v>
      </c>
      <c r="P9" s="94">
        <f>O9*18/36</f>
        <v>0</v>
      </c>
      <c r="Q9" s="21"/>
      <c r="R9" s="22"/>
      <c r="S9" s="22"/>
      <c r="T9" s="22"/>
      <c r="U9" s="22"/>
      <c r="V9" s="106">
        <f t="shared" si="4"/>
        <v>0</v>
      </c>
      <c r="W9" s="98">
        <f t="shared" si="5"/>
        <v>0</v>
      </c>
      <c r="X9" s="21"/>
      <c r="Y9" s="22"/>
      <c r="Z9" s="22"/>
      <c r="AA9" s="81"/>
      <c r="AB9" s="114">
        <f t="shared" ref="AB9:AB17" si="9">SUM(X9:AA9)</f>
        <v>0</v>
      </c>
      <c r="AC9" s="104">
        <f t="shared" ref="AC9:AC17" si="10">AB9*17/85</f>
        <v>0</v>
      </c>
      <c r="AD9" s="23"/>
      <c r="AE9" s="69"/>
      <c r="AF9" s="69"/>
      <c r="AG9" s="69"/>
      <c r="AH9" s="24"/>
      <c r="AI9" s="111">
        <f t="shared" si="2"/>
        <v>0</v>
      </c>
      <c r="AJ9" s="98">
        <f t="shared" si="6"/>
        <v>0</v>
      </c>
      <c r="AK9" s="122">
        <f t="shared" si="3"/>
        <v>0</v>
      </c>
      <c r="AL9" s="76">
        <f t="shared" si="7"/>
        <v>0</v>
      </c>
    </row>
    <row r="10" spans="1:47" s="13" customFormat="1" ht="19.899999999999999" customHeight="1" thickBot="1" x14ac:dyDescent="0.25">
      <c r="A10" s="20">
        <v>3</v>
      </c>
      <c r="B10" s="20"/>
      <c r="C10" s="35"/>
      <c r="D10" s="62"/>
      <c r="E10" s="63"/>
      <c r="F10" s="69"/>
      <c r="G10" s="24"/>
      <c r="H10" s="24"/>
      <c r="I10" s="24"/>
      <c r="J10" s="24"/>
      <c r="K10" s="24"/>
      <c r="L10" s="24"/>
      <c r="M10" s="24"/>
      <c r="N10" s="24"/>
      <c r="O10" s="88">
        <f t="shared" si="8"/>
        <v>0</v>
      </c>
      <c r="P10" s="95">
        <f t="shared" ref="P10:P17" si="11">O10*18/36</f>
        <v>0</v>
      </c>
      <c r="Q10" s="38"/>
      <c r="R10" s="39"/>
      <c r="S10" s="39"/>
      <c r="T10" s="39"/>
      <c r="U10" s="39"/>
      <c r="V10" s="106">
        <f t="shared" si="4"/>
        <v>0</v>
      </c>
      <c r="W10" s="98">
        <f t="shared" si="5"/>
        <v>0</v>
      </c>
      <c r="X10" s="38"/>
      <c r="Y10" s="39"/>
      <c r="Z10" s="39"/>
      <c r="AA10" s="82"/>
      <c r="AB10" s="114">
        <f t="shared" si="9"/>
        <v>0</v>
      </c>
      <c r="AC10" s="104">
        <f t="shared" si="10"/>
        <v>0</v>
      </c>
      <c r="AD10" s="23"/>
      <c r="AE10" s="69"/>
      <c r="AF10" s="69"/>
      <c r="AG10" s="69"/>
      <c r="AH10" s="24"/>
      <c r="AI10" s="111">
        <f t="shared" si="2"/>
        <v>0</v>
      </c>
      <c r="AJ10" s="98">
        <f t="shared" si="6"/>
        <v>0</v>
      </c>
      <c r="AK10" s="123">
        <f t="shared" si="3"/>
        <v>0</v>
      </c>
      <c r="AL10" s="76">
        <f t="shared" si="7"/>
        <v>0</v>
      </c>
    </row>
    <row r="11" spans="1:47" s="13" customFormat="1" ht="19.899999999999999" customHeight="1" thickBot="1" x14ac:dyDescent="0.25">
      <c r="A11" s="20">
        <v>4</v>
      </c>
      <c r="B11" s="20"/>
      <c r="C11" s="35"/>
      <c r="D11" s="62"/>
      <c r="E11" s="63"/>
      <c r="F11" s="70"/>
      <c r="G11" s="39"/>
      <c r="H11" s="39"/>
      <c r="I11" s="39"/>
      <c r="J11" s="39"/>
      <c r="K11" s="39"/>
      <c r="L11" s="39"/>
      <c r="M11" s="39"/>
      <c r="N11" s="39"/>
      <c r="O11" s="88">
        <f t="shared" si="8"/>
        <v>0</v>
      </c>
      <c r="P11" s="95">
        <f t="shared" si="11"/>
        <v>0</v>
      </c>
      <c r="Q11" s="38"/>
      <c r="R11" s="39"/>
      <c r="S11" s="39"/>
      <c r="T11" s="39"/>
      <c r="U11" s="39"/>
      <c r="V11" s="106">
        <f t="shared" si="4"/>
        <v>0</v>
      </c>
      <c r="W11" s="98">
        <f t="shared" si="5"/>
        <v>0</v>
      </c>
      <c r="X11" s="38"/>
      <c r="Y11" s="39"/>
      <c r="Z11" s="39"/>
      <c r="AA11" s="82"/>
      <c r="AB11" s="114">
        <f t="shared" si="9"/>
        <v>0</v>
      </c>
      <c r="AC11" s="104">
        <f t="shared" si="10"/>
        <v>0</v>
      </c>
      <c r="AD11" s="38"/>
      <c r="AE11" s="70"/>
      <c r="AF11" s="70"/>
      <c r="AG11" s="70"/>
      <c r="AH11" s="39"/>
      <c r="AI11" s="111">
        <f t="shared" si="2"/>
        <v>0</v>
      </c>
      <c r="AJ11" s="98">
        <f t="shared" si="6"/>
        <v>0</v>
      </c>
      <c r="AK11" s="123">
        <f t="shared" si="3"/>
        <v>0</v>
      </c>
      <c r="AL11" s="76">
        <f t="shared" si="7"/>
        <v>0</v>
      </c>
    </row>
    <row r="12" spans="1:47" s="13" customFormat="1" ht="19.899999999999999" customHeight="1" thickBot="1" x14ac:dyDescent="0.25">
      <c r="A12" s="20">
        <v>5</v>
      </c>
      <c r="B12" s="20"/>
      <c r="C12" s="35"/>
      <c r="D12" s="62"/>
      <c r="E12" s="63">
        <v>6</v>
      </c>
      <c r="F12" s="70"/>
      <c r="G12" s="39"/>
      <c r="H12" s="39"/>
      <c r="I12" s="39"/>
      <c r="J12" s="39"/>
      <c r="K12" s="39"/>
      <c r="L12" s="39"/>
      <c r="M12" s="39"/>
      <c r="N12" s="39"/>
      <c r="O12" s="88">
        <f t="shared" si="8"/>
        <v>0</v>
      </c>
      <c r="P12" s="95">
        <f t="shared" si="11"/>
        <v>0</v>
      </c>
      <c r="Q12" s="38"/>
      <c r="R12" s="39"/>
      <c r="S12" s="39"/>
      <c r="T12" s="39"/>
      <c r="U12" s="39"/>
      <c r="V12" s="106">
        <f t="shared" si="4"/>
        <v>0</v>
      </c>
      <c r="W12" s="98">
        <f t="shared" si="5"/>
        <v>0</v>
      </c>
      <c r="X12" s="38"/>
      <c r="Y12" s="39"/>
      <c r="Z12" s="39"/>
      <c r="AA12" s="82"/>
      <c r="AB12" s="114">
        <f t="shared" si="9"/>
        <v>0</v>
      </c>
      <c r="AC12" s="104">
        <f t="shared" si="10"/>
        <v>0</v>
      </c>
      <c r="AD12" s="38"/>
      <c r="AE12" s="70"/>
      <c r="AF12" s="70"/>
      <c r="AG12" s="70"/>
      <c r="AH12" s="39"/>
      <c r="AI12" s="111">
        <f t="shared" si="2"/>
        <v>0</v>
      </c>
      <c r="AJ12" s="98">
        <f t="shared" si="6"/>
        <v>0</v>
      </c>
      <c r="AK12" s="123">
        <f t="shared" si="3"/>
        <v>0</v>
      </c>
      <c r="AL12" s="76">
        <f t="shared" si="7"/>
        <v>0</v>
      </c>
    </row>
    <row r="13" spans="1:47" s="13" customFormat="1" ht="19.899999999999999" customHeight="1" thickBot="1" x14ac:dyDescent="0.25">
      <c r="A13" s="20">
        <v>6</v>
      </c>
      <c r="B13" s="20"/>
      <c r="C13" s="35"/>
      <c r="D13" s="62"/>
      <c r="E13" s="63"/>
      <c r="F13" s="70"/>
      <c r="G13" s="39"/>
      <c r="H13" s="39"/>
      <c r="I13" s="39"/>
      <c r="J13" s="39"/>
      <c r="K13" s="39"/>
      <c r="L13" s="39"/>
      <c r="M13" s="39"/>
      <c r="N13" s="39"/>
      <c r="O13" s="88">
        <f t="shared" si="8"/>
        <v>0</v>
      </c>
      <c r="P13" s="95">
        <f t="shared" si="11"/>
        <v>0</v>
      </c>
      <c r="Q13" s="38"/>
      <c r="R13" s="39"/>
      <c r="S13" s="39"/>
      <c r="T13" s="39"/>
      <c r="U13" s="39"/>
      <c r="V13" s="106">
        <f t="shared" si="4"/>
        <v>0</v>
      </c>
      <c r="W13" s="98">
        <f t="shared" si="5"/>
        <v>0</v>
      </c>
      <c r="X13" s="38"/>
      <c r="Y13" s="39"/>
      <c r="Z13" s="39"/>
      <c r="AA13" s="82"/>
      <c r="AB13" s="114">
        <f t="shared" si="9"/>
        <v>0</v>
      </c>
      <c r="AC13" s="104">
        <f t="shared" si="10"/>
        <v>0</v>
      </c>
      <c r="AD13" s="38"/>
      <c r="AE13" s="70"/>
      <c r="AF13" s="70"/>
      <c r="AG13" s="70"/>
      <c r="AH13" s="39"/>
      <c r="AI13" s="111">
        <f t="shared" si="2"/>
        <v>0</v>
      </c>
      <c r="AJ13" s="98">
        <f t="shared" si="6"/>
        <v>0</v>
      </c>
      <c r="AK13" s="123">
        <f t="shared" si="3"/>
        <v>0</v>
      </c>
      <c r="AL13" s="76">
        <f t="shared" si="7"/>
        <v>0</v>
      </c>
    </row>
    <row r="14" spans="1:47" s="13" customFormat="1" ht="19.899999999999999" customHeight="1" thickBot="1" x14ac:dyDescent="0.25">
      <c r="A14" s="20">
        <v>7</v>
      </c>
      <c r="B14" s="20"/>
      <c r="C14" s="35"/>
      <c r="D14" s="62"/>
      <c r="E14" s="63"/>
      <c r="F14" s="70"/>
      <c r="G14" s="39"/>
      <c r="H14" s="39"/>
      <c r="I14" s="39"/>
      <c r="J14" s="39"/>
      <c r="K14" s="39"/>
      <c r="L14" s="39"/>
      <c r="M14" s="39"/>
      <c r="N14" s="39"/>
      <c r="O14" s="88">
        <f t="shared" si="8"/>
        <v>0</v>
      </c>
      <c r="P14" s="95">
        <f t="shared" si="11"/>
        <v>0</v>
      </c>
      <c r="Q14" s="38"/>
      <c r="R14" s="39"/>
      <c r="S14" s="39"/>
      <c r="T14" s="39"/>
      <c r="U14" s="39"/>
      <c r="V14" s="106">
        <f t="shared" si="4"/>
        <v>0</v>
      </c>
      <c r="W14" s="98">
        <f t="shared" si="5"/>
        <v>0</v>
      </c>
      <c r="X14" s="38"/>
      <c r="Y14" s="39"/>
      <c r="Z14" s="39"/>
      <c r="AA14" s="82"/>
      <c r="AB14" s="114">
        <f t="shared" si="9"/>
        <v>0</v>
      </c>
      <c r="AC14" s="104">
        <f t="shared" si="10"/>
        <v>0</v>
      </c>
      <c r="AD14" s="38"/>
      <c r="AE14" s="70"/>
      <c r="AF14" s="70"/>
      <c r="AG14" s="70"/>
      <c r="AH14" s="39"/>
      <c r="AI14" s="111">
        <f t="shared" si="2"/>
        <v>0</v>
      </c>
      <c r="AJ14" s="98">
        <f t="shared" si="6"/>
        <v>0</v>
      </c>
      <c r="AK14" s="123">
        <f t="shared" si="3"/>
        <v>0</v>
      </c>
      <c r="AL14" s="76">
        <f t="shared" si="7"/>
        <v>0</v>
      </c>
    </row>
    <row r="15" spans="1:47" s="13" customFormat="1" ht="19.899999999999999" customHeight="1" thickBot="1" x14ac:dyDescent="0.25">
      <c r="A15" s="20">
        <v>8</v>
      </c>
      <c r="B15" s="20"/>
      <c r="C15" s="35"/>
      <c r="D15" s="62"/>
      <c r="E15" s="63"/>
      <c r="F15" s="70"/>
      <c r="G15" s="39"/>
      <c r="H15" s="39"/>
      <c r="I15" s="39"/>
      <c r="J15" s="39"/>
      <c r="K15" s="39"/>
      <c r="L15" s="39"/>
      <c r="M15" s="39"/>
      <c r="N15" s="39"/>
      <c r="O15" s="88">
        <f t="shared" si="8"/>
        <v>0</v>
      </c>
      <c r="P15" s="95">
        <f t="shared" si="11"/>
        <v>0</v>
      </c>
      <c r="Q15" s="38"/>
      <c r="R15" s="39"/>
      <c r="S15" s="39"/>
      <c r="T15" s="39"/>
      <c r="U15" s="39"/>
      <c r="V15" s="106">
        <f t="shared" si="4"/>
        <v>0</v>
      </c>
      <c r="W15" s="98">
        <f t="shared" si="5"/>
        <v>0</v>
      </c>
      <c r="X15" s="38"/>
      <c r="Y15" s="39"/>
      <c r="Z15" s="39"/>
      <c r="AA15" s="82"/>
      <c r="AB15" s="114">
        <f t="shared" si="9"/>
        <v>0</v>
      </c>
      <c r="AC15" s="104">
        <f t="shared" si="10"/>
        <v>0</v>
      </c>
      <c r="AD15" s="38"/>
      <c r="AE15" s="70"/>
      <c r="AF15" s="70"/>
      <c r="AG15" s="70"/>
      <c r="AH15" s="39"/>
      <c r="AI15" s="111">
        <f t="shared" si="2"/>
        <v>0</v>
      </c>
      <c r="AJ15" s="98">
        <f t="shared" si="6"/>
        <v>0</v>
      </c>
      <c r="AK15" s="123">
        <f t="shared" si="3"/>
        <v>0</v>
      </c>
      <c r="AL15" s="76">
        <f t="shared" si="7"/>
        <v>0</v>
      </c>
    </row>
    <row r="16" spans="1:47" s="13" customFormat="1" ht="19.899999999999999" customHeight="1" thickBot="1" x14ac:dyDescent="0.25">
      <c r="A16" s="20">
        <v>9</v>
      </c>
      <c r="B16" s="20"/>
      <c r="C16" s="34"/>
      <c r="D16" s="63"/>
      <c r="E16" s="63"/>
      <c r="F16" s="70"/>
      <c r="G16" s="39"/>
      <c r="H16" s="39"/>
      <c r="I16" s="39"/>
      <c r="J16" s="39"/>
      <c r="K16" s="39"/>
      <c r="L16" s="39"/>
      <c r="M16" s="39"/>
      <c r="N16" s="39"/>
      <c r="O16" s="88">
        <f t="shared" si="8"/>
        <v>0</v>
      </c>
      <c r="P16" s="95">
        <f t="shared" si="11"/>
        <v>0</v>
      </c>
      <c r="Q16" s="64"/>
      <c r="R16" s="65"/>
      <c r="S16" s="65"/>
      <c r="T16" s="65"/>
      <c r="U16" s="65"/>
      <c r="V16" s="106">
        <f t="shared" si="4"/>
        <v>0</v>
      </c>
      <c r="W16" s="98">
        <f t="shared" si="5"/>
        <v>0</v>
      </c>
      <c r="X16" s="64"/>
      <c r="Y16" s="65"/>
      <c r="Z16" s="65"/>
      <c r="AA16" s="83"/>
      <c r="AB16" s="114">
        <f t="shared" si="9"/>
        <v>0</v>
      </c>
      <c r="AC16" s="104">
        <f t="shared" si="10"/>
        <v>0</v>
      </c>
      <c r="AD16" s="38"/>
      <c r="AE16" s="70"/>
      <c r="AF16" s="70"/>
      <c r="AG16" s="70"/>
      <c r="AH16" s="39"/>
      <c r="AI16" s="111">
        <f t="shared" si="2"/>
        <v>0</v>
      </c>
      <c r="AJ16" s="98">
        <f t="shared" si="6"/>
        <v>0</v>
      </c>
      <c r="AK16" s="122">
        <f t="shared" si="3"/>
        <v>0</v>
      </c>
      <c r="AL16" s="76">
        <f t="shared" si="7"/>
        <v>0</v>
      </c>
    </row>
    <row r="17" spans="1:47" s="13" customFormat="1" ht="19.899999999999999" customHeight="1" thickBot="1" x14ac:dyDescent="0.25">
      <c r="A17" s="25">
        <v>10</v>
      </c>
      <c r="B17" s="73"/>
      <c r="C17" s="71"/>
      <c r="D17" s="72"/>
      <c r="E17" s="56"/>
      <c r="F17" s="47"/>
      <c r="G17" s="48"/>
      <c r="H17" s="48"/>
      <c r="I17" s="48"/>
      <c r="J17" s="48"/>
      <c r="K17" s="48"/>
      <c r="L17" s="48"/>
      <c r="M17" s="48"/>
      <c r="N17" s="48"/>
      <c r="O17" s="89">
        <f t="shared" si="8"/>
        <v>0</v>
      </c>
      <c r="P17" s="95">
        <f t="shared" si="11"/>
        <v>0</v>
      </c>
      <c r="Q17" s="49"/>
      <c r="R17" s="50"/>
      <c r="S17" s="50"/>
      <c r="T17" s="50"/>
      <c r="U17" s="50"/>
      <c r="V17" s="106">
        <f t="shared" si="4"/>
        <v>0</v>
      </c>
      <c r="W17" s="98">
        <f t="shared" si="5"/>
        <v>0</v>
      </c>
      <c r="X17" s="49"/>
      <c r="Y17" s="52"/>
      <c r="Z17" s="52"/>
      <c r="AA17" s="84"/>
      <c r="AB17" s="115">
        <f t="shared" si="9"/>
        <v>0</v>
      </c>
      <c r="AC17" s="109">
        <f t="shared" si="10"/>
        <v>0</v>
      </c>
      <c r="AD17" s="53"/>
      <c r="AE17" s="129"/>
      <c r="AF17" s="129"/>
      <c r="AG17" s="129"/>
      <c r="AH17" s="54"/>
      <c r="AI17" s="110">
        <f t="shared" si="2"/>
        <v>0</v>
      </c>
      <c r="AJ17" s="98">
        <f t="shared" si="6"/>
        <v>0</v>
      </c>
      <c r="AK17" s="122">
        <f t="shared" si="3"/>
        <v>0</v>
      </c>
      <c r="AL17" s="76">
        <f t="shared" si="7"/>
        <v>0</v>
      </c>
    </row>
    <row r="18" spans="1:47" s="13" customFormat="1" ht="19.899999999999999" customHeight="1" thickBot="1" x14ac:dyDescent="0.25">
      <c r="E18" s="26" t="s">
        <v>7</v>
      </c>
      <c r="F18" s="66">
        <f t="shared" ref="F18:N18" si="12">AVERAGE(F8:F17)</f>
        <v>2</v>
      </c>
      <c r="G18" s="67">
        <f t="shared" si="12"/>
        <v>3</v>
      </c>
      <c r="H18" s="67">
        <f t="shared" si="12"/>
        <v>2</v>
      </c>
      <c r="I18" s="67">
        <f t="shared" si="12"/>
        <v>3</v>
      </c>
      <c r="J18" s="67">
        <f t="shared" si="12"/>
        <v>3</v>
      </c>
      <c r="K18" s="67">
        <f t="shared" si="12"/>
        <v>2</v>
      </c>
      <c r="L18" s="67">
        <f t="shared" si="12"/>
        <v>3</v>
      </c>
      <c r="M18" s="67">
        <f t="shared" ref="M18:O18" si="13">AVERAGE(M8:M17)</f>
        <v>3.5</v>
      </c>
      <c r="N18" s="67">
        <f t="shared" si="12"/>
        <v>2.5</v>
      </c>
      <c r="O18" s="79">
        <f t="shared" si="13"/>
        <v>2.4</v>
      </c>
      <c r="P18" s="96">
        <f t="shared" ref="P18:AK18" si="14">AVERAGE(P8:P17)</f>
        <v>1.2</v>
      </c>
      <c r="Q18" s="66">
        <f t="shared" si="14"/>
        <v>10</v>
      </c>
      <c r="R18" s="67">
        <f t="shared" ref="R18:S18" si="15">AVERAGE(R8:R17)</f>
        <v>6</v>
      </c>
      <c r="S18" s="67">
        <f t="shared" si="15"/>
        <v>10</v>
      </c>
      <c r="T18" s="67">
        <f t="shared" si="14"/>
        <v>15</v>
      </c>
      <c r="U18" s="67">
        <f t="shared" ref="U18:V18" si="16">AVERAGE(U8:U17)</f>
        <v>10</v>
      </c>
      <c r="V18" s="67">
        <f t="shared" si="16"/>
        <v>5.0999999999999996</v>
      </c>
      <c r="W18" s="99">
        <f t="shared" si="14"/>
        <v>1.2749999999999999</v>
      </c>
      <c r="X18" s="124">
        <f t="shared" si="14"/>
        <v>21</v>
      </c>
      <c r="Y18" s="67">
        <f t="shared" si="14"/>
        <v>8</v>
      </c>
      <c r="Z18" s="67">
        <f t="shared" si="14"/>
        <v>12</v>
      </c>
      <c r="AA18" s="67">
        <f t="shared" si="14"/>
        <v>10</v>
      </c>
      <c r="AB18" s="67">
        <f t="shared" si="14"/>
        <v>5.0999999999999996</v>
      </c>
      <c r="AC18" s="99">
        <f t="shared" si="14"/>
        <v>1.02</v>
      </c>
      <c r="AD18" s="116">
        <f t="shared" si="14"/>
        <v>4</v>
      </c>
      <c r="AE18" s="116"/>
      <c r="AF18" s="116"/>
      <c r="AG18" s="116"/>
      <c r="AH18" s="57">
        <f t="shared" si="14"/>
        <v>2.5</v>
      </c>
      <c r="AI18" s="102">
        <f t="shared" si="14"/>
        <v>1.25</v>
      </c>
      <c r="AJ18" s="99">
        <f t="shared" si="14"/>
        <v>0.625</v>
      </c>
      <c r="AK18" s="58">
        <f t="shared" si="14"/>
        <v>4.12</v>
      </c>
      <c r="AL18" s="58">
        <f>AVERAGE(AL8:AL17)</f>
        <v>6.8666666666666671</v>
      </c>
    </row>
    <row r="19" spans="1:47" s="13" customFormat="1" ht="19.899999999999999" customHeight="1" thickBot="1" x14ac:dyDescent="0.25">
      <c r="E19" s="27" t="s">
        <v>8</v>
      </c>
      <c r="F19" s="28">
        <f t="shared" ref="F19:AK19" si="17">F18*100/F7</f>
        <v>50</v>
      </c>
      <c r="G19" s="29">
        <f t="shared" si="17"/>
        <v>75</v>
      </c>
      <c r="H19" s="29">
        <f t="shared" si="17"/>
        <v>100</v>
      </c>
      <c r="I19" s="29">
        <f t="shared" si="17"/>
        <v>75</v>
      </c>
      <c r="J19" s="29">
        <f t="shared" si="17"/>
        <v>75</v>
      </c>
      <c r="K19" s="29">
        <f t="shared" si="17"/>
        <v>66.666666666666671</v>
      </c>
      <c r="L19" s="29">
        <f t="shared" si="17"/>
        <v>50</v>
      </c>
      <c r="M19" s="29">
        <f t="shared" ref="M19" si="18">M18*100/M7</f>
        <v>70</v>
      </c>
      <c r="N19" s="29">
        <f t="shared" si="17"/>
        <v>62.5</v>
      </c>
      <c r="O19" s="90">
        <f t="shared" si="17"/>
        <v>6.666666666666667</v>
      </c>
      <c r="P19" s="97">
        <f t="shared" si="17"/>
        <v>6.666666666666667</v>
      </c>
      <c r="Q19" s="28">
        <f t="shared" si="17"/>
        <v>83.333333333333329</v>
      </c>
      <c r="R19" s="29">
        <f t="shared" ref="R19:S19" si="19">R18*100/R7</f>
        <v>75</v>
      </c>
      <c r="S19" s="29">
        <f t="shared" si="19"/>
        <v>62.5</v>
      </c>
      <c r="T19" s="29">
        <f t="shared" si="17"/>
        <v>75</v>
      </c>
      <c r="U19" s="29">
        <f t="shared" ref="U19:V19" si="20">U18*100/U7</f>
        <v>83.333333333333329</v>
      </c>
      <c r="V19" s="118">
        <f t="shared" si="20"/>
        <v>7.4999999999999991</v>
      </c>
      <c r="W19" s="99">
        <f>W18*100/W7</f>
        <v>7.4999999999999991</v>
      </c>
      <c r="X19" s="117">
        <f t="shared" si="17"/>
        <v>61.764705882352942</v>
      </c>
      <c r="Y19" s="29">
        <f t="shared" si="17"/>
        <v>50</v>
      </c>
      <c r="Z19" s="29">
        <f t="shared" si="17"/>
        <v>60</v>
      </c>
      <c r="AA19" s="29">
        <f t="shared" si="17"/>
        <v>66.666666666666671</v>
      </c>
      <c r="AB19" s="118">
        <f t="shared" si="17"/>
        <v>5.9999999999999991</v>
      </c>
      <c r="AC19" s="99">
        <f t="shared" si="17"/>
        <v>6</v>
      </c>
      <c r="AD19" s="117">
        <f t="shared" si="17"/>
        <v>88.888888888888886</v>
      </c>
      <c r="AE19" s="117"/>
      <c r="AF19" s="117"/>
      <c r="AG19" s="117"/>
      <c r="AH19" s="29">
        <f t="shared" si="17"/>
        <v>83.333333333333329</v>
      </c>
      <c r="AI19" s="103">
        <f t="shared" si="17"/>
        <v>7.8125</v>
      </c>
      <c r="AJ19" s="100">
        <f>AJ18*100/AJ7</f>
        <v>7.8125</v>
      </c>
      <c r="AK19" s="30">
        <f t="shared" si="17"/>
        <v>6.8666666666666663</v>
      </c>
      <c r="AL19" s="31">
        <f>AL18*100/AL7</f>
        <v>6.8666666666666671</v>
      </c>
    </row>
    <row r="20" spans="1:47" ht="19.899999999999999" customHeight="1" x14ac:dyDescent="0.2"/>
    <row r="21" spans="1:47" ht="19.899999999999999" customHeight="1" x14ac:dyDescent="0.2">
      <c r="D21" s="5"/>
      <c r="AD21" s="138" t="s">
        <v>22</v>
      </c>
      <c r="AE21" s="139"/>
      <c r="AF21" s="139"/>
      <c r="AG21" s="139"/>
      <c r="AH21" s="139"/>
      <c r="AI21" s="139"/>
      <c r="AJ21" s="139"/>
      <c r="AK21" s="139"/>
      <c r="AL21" s="139"/>
      <c r="AM21" s="125"/>
      <c r="AN21" s="126"/>
      <c r="AO21" s="126"/>
      <c r="AP21" s="11"/>
      <c r="AQ21" s="11"/>
      <c r="AR21" s="11"/>
      <c r="AS21" s="11"/>
      <c r="AT21" s="11"/>
      <c r="AU21" s="11"/>
    </row>
    <row r="22" spans="1:47" ht="19.899999999999999" customHeight="1" x14ac:dyDescent="0.2">
      <c r="AQ22" s="2"/>
    </row>
    <row r="23" spans="1:47" ht="19.899999999999999" customHeight="1" x14ac:dyDescent="0.2"/>
    <row r="24" spans="1:47" ht="19.899999999999999" customHeight="1" x14ac:dyDescent="0.2">
      <c r="AR24" s="4"/>
    </row>
    <row r="25" spans="1:47" ht="19.899999999999999" customHeight="1" x14ac:dyDescent="0.2">
      <c r="E25" s="60"/>
    </row>
    <row r="26" spans="1:47" ht="19.899999999999999" customHeight="1" x14ac:dyDescent="0.2">
      <c r="E26" s="60"/>
    </row>
    <row r="27" spans="1:47" ht="19.899999999999999" customHeight="1" x14ac:dyDescent="0.2">
      <c r="D27" s="3"/>
    </row>
    <row r="28" spans="1:47" ht="19.899999999999999" customHeight="1" x14ac:dyDescent="0.2"/>
    <row r="29" spans="1:47" ht="19.899999999999999" customHeight="1" x14ac:dyDescent="0.2"/>
    <row r="30" spans="1:47" ht="19.899999999999999" customHeight="1" x14ac:dyDescent="0.2"/>
    <row r="31" spans="1:47" ht="19.899999999999999" customHeight="1" x14ac:dyDescent="0.2"/>
    <row r="32" spans="1:47" ht="19.899999999999999" customHeight="1" x14ac:dyDescent="0.2"/>
    <row r="33" ht="19.899999999999999" customHeight="1" x14ac:dyDescent="0.2"/>
    <row r="34" ht="19.899999999999999" customHeight="1" x14ac:dyDescent="0.2"/>
    <row r="35" ht="19.899999999999999" customHeight="1" x14ac:dyDescent="0.2"/>
    <row r="36" ht="19.899999999999999" customHeight="1" x14ac:dyDescent="0.2"/>
    <row r="37" ht="19.899999999999999" customHeight="1" x14ac:dyDescent="0.2"/>
  </sheetData>
  <mergeCells count="13">
    <mergeCell ref="AD21:AL21"/>
    <mergeCell ref="A1:AL1"/>
    <mergeCell ref="A2:AL2"/>
    <mergeCell ref="AD5:AJ5"/>
    <mergeCell ref="B5:B7"/>
    <mergeCell ref="C5:C7"/>
    <mergeCell ref="A5:A7"/>
    <mergeCell ref="D5:D7"/>
    <mergeCell ref="F5:P5"/>
    <mergeCell ref="E5:E7"/>
    <mergeCell ref="Q5:W5"/>
    <mergeCell ref="X5:AC5"/>
    <mergeCell ref="A3:AL3"/>
  </mergeCells>
  <phoneticPr fontId="0" type="noConversion"/>
  <printOptions horizontalCentered="1" verticalCentered="1"/>
  <pageMargins left="0.35433070866141736" right="0.39370078740157483" top="0.6692913385826772" bottom="0.43307086614173229" header="0.51181102362204722" footer="0.27559055118110237"/>
  <pageSetup paperSize="9" scale="6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22"/>
  <sheetViews>
    <sheetView zoomScaleNormal="100" workbookViewId="0">
      <selection activeCell="A2" sqref="A2:U2"/>
    </sheetView>
  </sheetViews>
  <sheetFormatPr defaultRowHeight="12.75" x14ac:dyDescent="0.2"/>
  <cols>
    <col min="1" max="2" width="5.7109375" customWidth="1"/>
    <col min="3" max="3" width="23.5703125" customWidth="1"/>
    <col min="4" max="4" width="21.42578125" customWidth="1"/>
  </cols>
  <sheetData>
    <row r="1" spans="1:42" s="13" customFormat="1" ht="29.25" customHeight="1" x14ac:dyDescent="0.2">
      <c r="A1" s="140" t="s">
        <v>29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P1" s="32"/>
    </row>
    <row r="2" spans="1:42" s="13" customFormat="1" ht="24.75" customHeight="1" x14ac:dyDescent="0.2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9"/>
      <c r="AL2" s="19"/>
      <c r="AM2" s="19"/>
      <c r="AN2" s="19"/>
      <c r="AO2" s="19"/>
      <c r="AP2" s="19"/>
    </row>
    <row r="3" spans="1:42" s="13" customFormat="1" ht="30" customHeight="1" x14ac:dyDescent="0.2">
      <c r="A3" s="162" t="s">
        <v>24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33"/>
      <c r="AL3" s="33"/>
      <c r="AM3" s="33"/>
      <c r="AN3" s="33"/>
      <c r="AO3" s="33"/>
    </row>
    <row r="4" spans="1:42" ht="16.5" thickBot="1" x14ac:dyDescent="0.3">
      <c r="A4" s="1"/>
      <c r="B4" s="1"/>
      <c r="C4" s="1"/>
      <c r="D4" s="12"/>
      <c r="J4" s="1"/>
      <c r="K4" s="1"/>
    </row>
    <row r="5" spans="1:42" s="13" customFormat="1" ht="19.899999999999999" customHeight="1" thickBot="1" x14ac:dyDescent="0.25">
      <c r="A5" s="145" t="s">
        <v>10</v>
      </c>
      <c r="B5" s="145" t="s">
        <v>17</v>
      </c>
      <c r="C5" s="148" t="s">
        <v>0</v>
      </c>
      <c r="D5" s="159" t="s">
        <v>12</v>
      </c>
      <c r="E5" s="156" t="s">
        <v>27</v>
      </c>
      <c r="F5" s="157"/>
      <c r="G5" s="157"/>
      <c r="H5" s="157"/>
      <c r="I5" s="158"/>
      <c r="J5" s="142" t="s">
        <v>11</v>
      </c>
      <c r="K5" s="143"/>
      <c r="L5" s="143"/>
      <c r="M5" s="143"/>
      <c r="N5" s="143"/>
      <c r="O5" s="143"/>
      <c r="P5" s="144"/>
      <c r="Q5" s="163" t="s">
        <v>30</v>
      </c>
      <c r="R5" s="77" t="s">
        <v>28</v>
      </c>
    </row>
    <row r="6" spans="1:42" s="13" customFormat="1" ht="19.899999999999999" customHeight="1" thickBot="1" x14ac:dyDescent="0.25">
      <c r="A6" s="151"/>
      <c r="B6" s="146"/>
      <c r="C6" s="149"/>
      <c r="D6" s="160"/>
      <c r="E6" s="10">
        <v>1</v>
      </c>
      <c r="F6" s="7">
        <v>2</v>
      </c>
      <c r="G6" s="7">
        <v>3</v>
      </c>
      <c r="H6" s="85" t="s">
        <v>2</v>
      </c>
      <c r="I6" s="91" t="s">
        <v>9</v>
      </c>
      <c r="J6" s="16">
        <v>1</v>
      </c>
      <c r="K6" s="17">
        <v>2</v>
      </c>
      <c r="L6" s="17">
        <v>3</v>
      </c>
      <c r="M6" s="17">
        <v>4</v>
      </c>
      <c r="N6" s="17">
        <v>5</v>
      </c>
      <c r="O6" s="15">
        <v>6</v>
      </c>
      <c r="P6" s="91" t="s">
        <v>9</v>
      </c>
      <c r="Q6" s="164"/>
      <c r="R6" s="78" t="s">
        <v>23</v>
      </c>
    </row>
    <row r="7" spans="1:42" s="13" customFormat="1" ht="24.95" customHeight="1" thickBot="1" x14ac:dyDescent="0.25">
      <c r="A7" s="152"/>
      <c r="B7" s="147"/>
      <c r="C7" s="150"/>
      <c r="D7" s="161"/>
      <c r="E7" s="8">
        <v>17.2</v>
      </c>
      <c r="F7" s="9">
        <v>68</v>
      </c>
      <c r="G7" s="9">
        <v>16.8</v>
      </c>
      <c r="H7" s="86">
        <f t="shared" ref="H7:H17" si="0">SUM(E7:G7)</f>
        <v>102</v>
      </c>
      <c r="I7" s="92">
        <f>H7*0.2451</f>
        <v>25.0002</v>
      </c>
      <c r="J7" s="134">
        <v>7</v>
      </c>
      <c r="K7" s="135">
        <v>1</v>
      </c>
      <c r="L7" s="135">
        <v>3.4</v>
      </c>
      <c r="M7" s="135">
        <v>0.8</v>
      </c>
      <c r="N7" s="135">
        <v>1.8</v>
      </c>
      <c r="O7" s="135">
        <v>1</v>
      </c>
      <c r="P7" s="96">
        <f>SUM(J7:O7)</f>
        <v>15.000000000000002</v>
      </c>
      <c r="Q7" s="122">
        <f>I7+P7</f>
        <v>40.0002</v>
      </c>
      <c r="R7" s="122">
        <f>Q7*100/40</f>
        <v>100.0005</v>
      </c>
      <c r="T7" s="19"/>
      <c r="U7" s="19"/>
      <c r="V7" s="19"/>
      <c r="W7" s="19"/>
      <c r="X7" s="19"/>
      <c r="Y7" s="19"/>
      <c r="Z7" s="19"/>
    </row>
    <row r="8" spans="1:42" s="13" customFormat="1" ht="24.95" customHeight="1" thickBot="1" x14ac:dyDescent="0.25">
      <c r="A8" s="44">
        <v>1</v>
      </c>
      <c r="B8" s="43"/>
      <c r="C8" s="75" t="s">
        <v>20</v>
      </c>
      <c r="D8" s="55" t="s">
        <v>21</v>
      </c>
      <c r="E8" s="36">
        <v>12</v>
      </c>
      <c r="F8" s="37">
        <v>55</v>
      </c>
      <c r="G8" s="37">
        <v>13</v>
      </c>
      <c r="H8" s="87">
        <f t="shared" si="0"/>
        <v>80</v>
      </c>
      <c r="I8" s="92">
        <f t="shared" ref="I8:I17" si="1">H8*0.2451</f>
        <v>19.608000000000001</v>
      </c>
      <c r="J8" s="45">
        <v>6</v>
      </c>
      <c r="K8" s="46">
        <v>1</v>
      </c>
      <c r="L8" s="46">
        <v>3</v>
      </c>
      <c r="M8" s="80">
        <v>0.5</v>
      </c>
      <c r="N8" s="80">
        <v>1</v>
      </c>
      <c r="O8" s="80">
        <v>1</v>
      </c>
      <c r="P8" s="96">
        <f t="shared" ref="P8:P17" si="2">SUM(J8:O8)</f>
        <v>12.5</v>
      </c>
      <c r="Q8" s="122">
        <f t="shared" ref="Q8:Q17" si="3">I8+P8</f>
        <v>32.108000000000004</v>
      </c>
      <c r="R8" s="122">
        <f t="shared" ref="R8:R17" si="4">Q8*100/40</f>
        <v>80.27000000000001</v>
      </c>
    </row>
    <row r="9" spans="1:42" s="13" customFormat="1" ht="24.95" customHeight="1" thickBot="1" x14ac:dyDescent="0.25">
      <c r="A9" s="25">
        <v>2</v>
      </c>
      <c r="B9" s="25"/>
      <c r="C9" s="35"/>
      <c r="D9" s="59"/>
      <c r="E9" s="47"/>
      <c r="F9" s="48"/>
      <c r="G9" s="48"/>
      <c r="H9" s="88">
        <f t="shared" si="0"/>
        <v>0</v>
      </c>
      <c r="I9" s="92">
        <f t="shared" si="1"/>
        <v>0</v>
      </c>
      <c r="J9" s="21"/>
      <c r="K9" s="22"/>
      <c r="L9" s="22"/>
      <c r="M9" s="81"/>
      <c r="N9" s="81"/>
      <c r="O9" s="81"/>
      <c r="P9" s="96">
        <f t="shared" si="2"/>
        <v>0</v>
      </c>
      <c r="Q9" s="122">
        <f t="shared" si="3"/>
        <v>0</v>
      </c>
      <c r="R9" s="122">
        <f t="shared" si="4"/>
        <v>0</v>
      </c>
    </row>
    <row r="10" spans="1:42" s="13" customFormat="1" ht="24.95" customHeight="1" thickBot="1" x14ac:dyDescent="0.25">
      <c r="A10" s="20">
        <v>3</v>
      </c>
      <c r="B10" s="20"/>
      <c r="C10" s="35"/>
      <c r="D10" s="63"/>
      <c r="E10" s="69"/>
      <c r="F10" s="24"/>
      <c r="G10" s="24"/>
      <c r="H10" s="88">
        <f t="shared" si="0"/>
        <v>0</v>
      </c>
      <c r="I10" s="92">
        <f t="shared" si="1"/>
        <v>0</v>
      </c>
      <c r="J10" s="38"/>
      <c r="K10" s="39"/>
      <c r="L10" s="39"/>
      <c r="M10" s="82"/>
      <c r="N10" s="82"/>
      <c r="O10" s="82"/>
      <c r="P10" s="96">
        <f t="shared" si="2"/>
        <v>0</v>
      </c>
      <c r="Q10" s="122">
        <f t="shared" si="3"/>
        <v>0</v>
      </c>
      <c r="R10" s="122">
        <f t="shared" si="4"/>
        <v>0</v>
      </c>
    </row>
    <row r="11" spans="1:42" s="13" customFormat="1" ht="24.95" customHeight="1" thickBot="1" x14ac:dyDescent="0.25">
      <c r="A11" s="20">
        <v>4</v>
      </c>
      <c r="B11" s="20"/>
      <c r="C11" s="35"/>
      <c r="D11" s="63"/>
      <c r="E11" s="70"/>
      <c r="F11" s="39"/>
      <c r="G11" s="39"/>
      <c r="H11" s="88">
        <f t="shared" si="0"/>
        <v>0</v>
      </c>
      <c r="I11" s="92">
        <f t="shared" si="1"/>
        <v>0</v>
      </c>
      <c r="J11" s="38"/>
      <c r="K11" s="39"/>
      <c r="L11" s="39"/>
      <c r="M11" s="82"/>
      <c r="N11" s="82"/>
      <c r="O11" s="82"/>
      <c r="P11" s="96">
        <f t="shared" si="2"/>
        <v>0</v>
      </c>
      <c r="Q11" s="122">
        <f t="shared" si="3"/>
        <v>0</v>
      </c>
      <c r="R11" s="122">
        <f t="shared" si="4"/>
        <v>0</v>
      </c>
    </row>
    <row r="12" spans="1:42" s="13" customFormat="1" ht="24.95" customHeight="1" thickBot="1" x14ac:dyDescent="0.25">
      <c r="A12" s="20">
        <v>5</v>
      </c>
      <c r="B12" s="20"/>
      <c r="C12" s="35"/>
      <c r="D12" s="63">
        <v>6</v>
      </c>
      <c r="E12" s="70"/>
      <c r="F12" s="39"/>
      <c r="G12" s="39"/>
      <c r="H12" s="88">
        <f t="shared" si="0"/>
        <v>0</v>
      </c>
      <c r="I12" s="92">
        <f t="shared" si="1"/>
        <v>0</v>
      </c>
      <c r="J12" s="38"/>
      <c r="K12" s="39"/>
      <c r="L12" s="39"/>
      <c r="M12" s="82"/>
      <c r="N12" s="82"/>
      <c r="O12" s="82"/>
      <c r="P12" s="96">
        <f t="shared" si="2"/>
        <v>0</v>
      </c>
      <c r="Q12" s="122">
        <f t="shared" si="3"/>
        <v>0</v>
      </c>
      <c r="R12" s="122">
        <f t="shared" si="4"/>
        <v>0</v>
      </c>
    </row>
    <row r="13" spans="1:42" s="13" customFormat="1" ht="24.95" customHeight="1" thickBot="1" x14ac:dyDescent="0.25">
      <c r="A13" s="20">
        <v>6</v>
      </c>
      <c r="B13" s="20"/>
      <c r="C13" s="35"/>
      <c r="D13" s="63"/>
      <c r="E13" s="70"/>
      <c r="F13" s="39"/>
      <c r="G13" s="39"/>
      <c r="H13" s="88">
        <f t="shared" si="0"/>
        <v>0</v>
      </c>
      <c r="I13" s="92">
        <f t="shared" si="1"/>
        <v>0</v>
      </c>
      <c r="J13" s="38"/>
      <c r="K13" s="39"/>
      <c r="L13" s="39"/>
      <c r="M13" s="82"/>
      <c r="N13" s="82"/>
      <c r="O13" s="82"/>
      <c r="P13" s="96">
        <f t="shared" si="2"/>
        <v>0</v>
      </c>
      <c r="Q13" s="122">
        <f t="shared" si="3"/>
        <v>0</v>
      </c>
      <c r="R13" s="122">
        <f t="shared" si="4"/>
        <v>0</v>
      </c>
    </row>
    <row r="14" spans="1:42" s="13" customFormat="1" ht="24.95" customHeight="1" thickBot="1" x14ac:dyDescent="0.25">
      <c r="A14" s="20">
        <v>7</v>
      </c>
      <c r="B14" s="20"/>
      <c r="C14" s="35"/>
      <c r="D14" s="63"/>
      <c r="E14" s="70"/>
      <c r="F14" s="39"/>
      <c r="G14" s="39"/>
      <c r="H14" s="88">
        <f t="shared" si="0"/>
        <v>0</v>
      </c>
      <c r="I14" s="92">
        <f t="shared" si="1"/>
        <v>0</v>
      </c>
      <c r="J14" s="38"/>
      <c r="K14" s="39"/>
      <c r="L14" s="39"/>
      <c r="M14" s="82"/>
      <c r="N14" s="82"/>
      <c r="O14" s="82"/>
      <c r="P14" s="96">
        <f t="shared" si="2"/>
        <v>0</v>
      </c>
      <c r="Q14" s="122">
        <f t="shared" si="3"/>
        <v>0</v>
      </c>
      <c r="R14" s="122">
        <f t="shared" si="4"/>
        <v>0</v>
      </c>
    </row>
    <row r="15" spans="1:42" s="13" customFormat="1" ht="24.95" customHeight="1" thickBot="1" x14ac:dyDescent="0.25">
      <c r="A15" s="20">
        <v>8</v>
      </c>
      <c r="B15" s="20"/>
      <c r="C15" s="35"/>
      <c r="D15" s="63"/>
      <c r="E15" s="70"/>
      <c r="F15" s="39"/>
      <c r="G15" s="39"/>
      <c r="H15" s="88">
        <f t="shared" si="0"/>
        <v>0</v>
      </c>
      <c r="I15" s="92">
        <f t="shared" si="1"/>
        <v>0</v>
      </c>
      <c r="J15" s="38"/>
      <c r="K15" s="39"/>
      <c r="L15" s="39"/>
      <c r="M15" s="82"/>
      <c r="N15" s="82"/>
      <c r="O15" s="82"/>
      <c r="P15" s="96">
        <f t="shared" si="2"/>
        <v>0</v>
      </c>
      <c r="Q15" s="122">
        <f t="shared" si="3"/>
        <v>0</v>
      </c>
      <c r="R15" s="122">
        <f t="shared" si="4"/>
        <v>0</v>
      </c>
    </row>
    <row r="16" spans="1:42" s="13" customFormat="1" ht="24.95" customHeight="1" thickBot="1" x14ac:dyDescent="0.25">
      <c r="A16" s="20">
        <v>9</v>
      </c>
      <c r="B16" s="20"/>
      <c r="C16" s="34"/>
      <c r="D16" s="63"/>
      <c r="E16" s="70"/>
      <c r="F16" s="39"/>
      <c r="G16" s="39"/>
      <c r="H16" s="88">
        <f t="shared" si="0"/>
        <v>0</v>
      </c>
      <c r="I16" s="92">
        <f t="shared" si="1"/>
        <v>0</v>
      </c>
      <c r="J16" s="64"/>
      <c r="K16" s="65"/>
      <c r="L16" s="65"/>
      <c r="M16" s="83"/>
      <c r="N16" s="83"/>
      <c r="O16" s="83"/>
      <c r="P16" s="96">
        <f t="shared" si="2"/>
        <v>0</v>
      </c>
      <c r="Q16" s="122">
        <f t="shared" si="3"/>
        <v>0</v>
      </c>
      <c r="R16" s="122">
        <f t="shared" si="4"/>
        <v>0</v>
      </c>
    </row>
    <row r="17" spans="1:42" s="13" customFormat="1" ht="24.95" customHeight="1" thickBot="1" x14ac:dyDescent="0.25">
      <c r="A17" s="25">
        <v>10</v>
      </c>
      <c r="B17" s="73"/>
      <c r="C17" s="71"/>
      <c r="D17" s="56"/>
      <c r="E17" s="47"/>
      <c r="F17" s="48"/>
      <c r="G17" s="48"/>
      <c r="H17" s="89">
        <f t="shared" si="0"/>
        <v>0</v>
      </c>
      <c r="I17" s="92">
        <f t="shared" si="1"/>
        <v>0</v>
      </c>
      <c r="J17" s="49"/>
      <c r="K17" s="52"/>
      <c r="L17" s="52"/>
      <c r="M17" s="84"/>
      <c r="N17" s="84"/>
      <c r="O17" s="84"/>
      <c r="P17" s="96">
        <f t="shared" si="2"/>
        <v>0</v>
      </c>
      <c r="Q17" s="122">
        <f t="shared" si="3"/>
        <v>0</v>
      </c>
      <c r="R17" s="122">
        <f t="shared" si="4"/>
        <v>0</v>
      </c>
    </row>
    <row r="18" spans="1:42" s="13" customFormat="1" ht="24.95" customHeight="1" thickBot="1" x14ac:dyDescent="0.25">
      <c r="D18" s="18" t="s">
        <v>7</v>
      </c>
      <c r="E18" s="66">
        <f t="shared" ref="E18:Q18" si="5">AVERAGE(E8:E17)</f>
        <v>12</v>
      </c>
      <c r="F18" s="67">
        <f t="shared" si="5"/>
        <v>55</v>
      </c>
      <c r="G18" s="67">
        <f t="shared" si="5"/>
        <v>13</v>
      </c>
      <c r="H18" s="79">
        <f t="shared" si="5"/>
        <v>8</v>
      </c>
      <c r="I18" s="96">
        <f t="shared" si="5"/>
        <v>1.9608000000000001</v>
      </c>
      <c r="J18" s="124">
        <f t="shared" si="5"/>
        <v>6</v>
      </c>
      <c r="K18" s="67">
        <f t="shared" si="5"/>
        <v>1</v>
      </c>
      <c r="L18" s="67">
        <f t="shared" si="5"/>
        <v>3</v>
      </c>
      <c r="M18" s="67">
        <f t="shared" si="5"/>
        <v>0.5</v>
      </c>
      <c r="N18" s="67">
        <f t="shared" si="5"/>
        <v>1</v>
      </c>
      <c r="O18" s="67">
        <f t="shared" si="5"/>
        <v>1</v>
      </c>
      <c r="P18" s="99">
        <f t="shared" si="5"/>
        <v>1.25</v>
      </c>
      <c r="Q18" s="58">
        <f t="shared" si="5"/>
        <v>3.2108000000000003</v>
      </c>
      <c r="R18" s="58">
        <f>AVERAGE(R8:R17)</f>
        <v>8.027000000000001</v>
      </c>
    </row>
    <row r="19" spans="1:42" s="13" customFormat="1" ht="24.95" customHeight="1" thickBot="1" x14ac:dyDescent="0.25">
      <c r="D19" s="27" t="s">
        <v>8</v>
      </c>
      <c r="E19" s="28">
        <f t="shared" ref="E19:Q19" si="6">E18*100/E7</f>
        <v>69.767441860465112</v>
      </c>
      <c r="F19" s="29">
        <f t="shared" si="6"/>
        <v>80.882352941176464</v>
      </c>
      <c r="G19" s="29">
        <f t="shared" si="6"/>
        <v>77.38095238095238</v>
      </c>
      <c r="H19" s="90">
        <f t="shared" si="6"/>
        <v>7.8431372549019605</v>
      </c>
      <c r="I19" s="97">
        <f t="shared" si="6"/>
        <v>7.8431372549019613</v>
      </c>
      <c r="J19" s="117">
        <f t="shared" si="6"/>
        <v>85.714285714285708</v>
      </c>
      <c r="K19" s="29">
        <f t="shared" si="6"/>
        <v>100</v>
      </c>
      <c r="L19" s="29">
        <f t="shared" si="6"/>
        <v>88.235294117647058</v>
      </c>
      <c r="M19" s="29">
        <f t="shared" si="6"/>
        <v>62.5</v>
      </c>
      <c r="N19" s="29">
        <f t="shared" si="6"/>
        <v>55.555555555555557</v>
      </c>
      <c r="O19" s="29">
        <f t="shared" si="6"/>
        <v>100</v>
      </c>
      <c r="P19" s="99">
        <f t="shared" si="6"/>
        <v>8.3333333333333321</v>
      </c>
      <c r="Q19" s="30">
        <f t="shared" si="6"/>
        <v>8.0269598652006753</v>
      </c>
      <c r="R19" s="31">
        <f>R18*100/R7</f>
        <v>8.0269598652006735</v>
      </c>
    </row>
    <row r="20" spans="1:42" ht="19.899999999999999" customHeight="1" x14ac:dyDescent="0.2"/>
    <row r="21" spans="1:42" ht="19.899999999999999" customHeight="1" x14ac:dyDescent="0.2">
      <c r="O21" s="165" t="s">
        <v>22</v>
      </c>
      <c r="P21" s="166"/>
      <c r="Q21" s="166"/>
      <c r="R21" s="166"/>
      <c r="S21" s="166"/>
      <c r="T21" s="166"/>
      <c r="U21" s="166"/>
      <c r="V21" s="133"/>
      <c r="W21" s="133"/>
      <c r="AH21" s="125"/>
      <c r="AI21" s="126"/>
      <c r="AJ21" s="126"/>
      <c r="AK21" s="11"/>
      <c r="AL21" s="11"/>
      <c r="AM21" s="11"/>
      <c r="AN21" s="11"/>
      <c r="AO21" s="11"/>
      <c r="AP21" s="11"/>
    </row>
    <row r="22" spans="1:42" ht="19.899999999999999" customHeight="1" x14ac:dyDescent="0.2">
      <c r="AL22" s="2"/>
    </row>
  </sheetData>
  <mergeCells count="11">
    <mergeCell ref="O21:U21"/>
    <mergeCell ref="A5:A7"/>
    <mergeCell ref="B5:B7"/>
    <mergeCell ref="C5:C7"/>
    <mergeCell ref="D5:D7"/>
    <mergeCell ref="E5:I5"/>
    <mergeCell ref="A1:U1"/>
    <mergeCell ref="A2:U2"/>
    <mergeCell ref="A3:U3"/>
    <mergeCell ref="J5:P5"/>
    <mergeCell ref="Q5:Q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tabSelected="1" workbookViewId="0">
      <selection activeCell="M15" sqref="M15"/>
    </sheetView>
  </sheetViews>
  <sheetFormatPr defaultRowHeight="12.75" x14ac:dyDescent="0.2"/>
  <cols>
    <col min="1" max="2" width="5.7109375" customWidth="1"/>
    <col min="3" max="4" width="25.7109375" customWidth="1"/>
    <col min="5" max="5" width="40.7109375" customWidth="1"/>
    <col min="10" max="10" width="25.7109375" customWidth="1"/>
  </cols>
  <sheetData>
    <row r="1" spans="1:10" ht="24.95" customHeight="1" x14ac:dyDescent="0.2">
      <c r="A1" s="140" t="s">
        <v>19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0" ht="24.95" customHeight="1" x14ac:dyDescent="0.2">
      <c r="A2" s="141" t="s">
        <v>25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4.95" customHeight="1" x14ac:dyDescent="0.2">
      <c r="A3" s="162" t="s">
        <v>24</v>
      </c>
      <c r="B3" s="162"/>
      <c r="C3" s="162"/>
      <c r="D3" s="162"/>
      <c r="E3" s="162"/>
      <c r="F3" s="162"/>
      <c r="G3" s="162"/>
      <c r="H3" s="162"/>
      <c r="I3" s="162"/>
      <c r="J3" s="162"/>
    </row>
    <row r="4" spans="1:10" ht="24.95" customHeight="1" thickBot="1" x14ac:dyDescent="0.45">
      <c r="A4" s="1"/>
      <c r="B4" s="1"/>
      <c r="C4" s="1"/>
      <c r="D4" s="6"/>
      <c r="E4" s="12"/>
    </row>
    <row r="5" spans="1:10" ht="24.95" customHeight="1" x14ac:dyDescent="0.2">
      <c r="A5" s="145" t="s">
        <v>10</v>
      </c>
      <c r="B5" s="145" t="s">
        <v>17</v>
      </c>
      <c r="C5" s="148" t="s">
        <v>0</v>
      </c>
      <c r="D5" s="153" t="s">
        <v>16</v>
      </c>
      <c r="E5" s="159" t="s">
        <v>12</v>
      </c>
      <c r="F5" s="153" t="s">
        <v>5</v>
      </c>
      <c r="G5" s="153" t="s">
        <v>28</v>
      </c>
      <c r="H5" s="153" t="s">
        <v>13</v>
      </c>
      <c r="I5" s="171" t="s">
        <v>14</v>
      </c>
      <c r="J5" s="13"/>
    </row>
    <row r="6" spans="1:10" ht="24.95" customHeight="1" thickBot="1" x14ac:dyDescent="0.25">
      <c r="A6" s="151"/>
      <c r="B6" s="146"/>
      <c r="C6" s="149"/>
      <c r="D6" s="154"/>
      <c r="E6" s="160"/>
      <c r="F6" s="170"/>
      <c r="G6" s="170"/>
      <c r="H6" s="170"/>
      <c r="I6" s="172"/>
      <c r="J6" s="13"/>
    </row>
    <row r="7" spans="1:10" ht="24.95" customHeight="1" thickBot="1" x14ac:dyDescent="0.25">
      <c r="A7" s="152"/>
      <c r="B7" s="147"/>
      <c r="C7" s="150"/>
      <c r="D7" s="155"/>
      <c r="E7" s="161"/>
      <c r="F7" s="76">
        <v>60</v>
      </c>
      <c r="G7" s="76">
        <v>40</v>
      </c>
      <c r="H7" s="76">
        <f>F7+G7</f>
        <v>100</v>
      </c>
      <c r="I7" s="51" t="str">
        <f>IF(H7&gt;39.99,"U R","––")</f>
        <v>U R</v>
      </c>
      <c r="J7" s="40" t="s">
        <v>6</v>
      </c>
    </row>
    <row r="8" spans="1:10" ht="24.95" customHeight="1" thickBot="1" x14ac:dyDescent="0.25">
      <c r="A8" s="44">
        <v>1</v>
      </c>
      <c r="B8" s="136"/>
      <c r="C8" s="75" t="s">
        <v>20</v>
      </c>
      <c r="D8" s="61"/>
      <c r="E8" s="55" t="s">
        <v>21</v>
      </c>
      <c r="F8" s="122">
        <v>41.2</v>
      </c>
      <c r="G8" s="122">
        <v>32.11</v>
      </c>
      <c r="H8" s="76">
        <f t="shared" ref="H8:H17" si="0">F8+G8</f>
        <v>73.31</v>
      </c>
      <c r="I8" s="51" t="str">
        <f>IF(H8&gt;39.99,"U R","––")</f>
        <v>U R</v>
      </c>
      <c r="J8" s="68"/>
    </row>
    <row r="9" spans="1:10" ht="24.95" customHeight="1" thickBot="1" x14ac:dyDescent="0.25">
      <c r="A9" s="25">
        <v>2</v>
      </c>
      <c r="B9" s="25"/>
      <c r="C9" s="35"/>
      <c r="D9" s="63"/>
      <c r="E9" s="59"/>
      <c r="F9" s="122"/>
      <c r="G9" s="122"/>
      <c r="H9" s="76">
        <f t="shared" si="0"/>
        <v>0</v>
      </c>
      <c r="I9" s="51" t="str">
        <f t="shared" ref="I9:I17" si="1">IF(H9&gt;39.99,"U R","––")</f>
        <v>––</v>
      </c>
      <c r="J9" s="41"/>
    </row>
    <row r="10" spans="1:10" ht="24.95" customHeight="1" thickBot="1" x14ac:dyDescent="0.25">
      <c r="A10" s="20">
        <v>3</v>
      </c>
      <c r="B10" s="20"/>
      <c r="C10" s="35"/>
      <c r="D10" s="62"/>
      <c r="E10" s="63"/>
      <c r="F10" s="123"/>
      <c r="G10" s="123"/>
      <c r="H10" s="76">
        <f t="shared" si="0"/>
        <v>0</v>
      </c>
      <c r="I10" s="51" t="str">
        <f t="shared" si="1"/>
        <v>––</v>
      </c>
      <c r="J10" s="41"/>
    </row>
    <row r="11" spans="1:10" ht="24.95" customHeight="1" thickBot="1" x14ac:dyDescent="0.25">
      <c r="A11" s="20">
        <v>4</v>
      </c>
      <c r="B11" s="20"/>
      <c r="C11" s="35"/>
      <c r="D11" s="62"/>
      <c r="E11" s="63"/>
      <c r="F11" s="123"/>
      <c r="G11" s="123"/>
      <c r="H11" s="76">
        <f t="shared" si="0"/>
        <v>0</v>
      </c>
      <c r="I11" s="51" t="str">
        <f t="shared" si="1"/>
        <v>––</v>
      </c>
      <c r="J11" s="41"/>
    </row>
    <row r="12" spans="1:10" ht="24.95" customHeight="1" thickBot="1" x14ac:dyDescent="0.25">
      <c r="A12" s="20">
        <v>5</v>
      </c>
      <c r="B12" s="20"/>
      <c r="C12" s="35"/>
      <c r="D12" s="62"/>
      <c r="E12" s="63"/>
      <c r="F12" s="123"/>
      <c r="G12" s="123"/>
      <c r="H12" s="76">
        <f t="shared" si="0"/>
        <v>0</v>
      </c>
      <c r="I12" s="51" t="str">
        <f t="shared" si="1"/>
        <v>––</v>
      </c>
      <c r="J12" s="41"/>
    </row>
    <row r="13" spans="1:10" ht="24.95" customHeight="1" thickBot="1" x14ac:dyDescent="0.25">
      <c r="A13" s="20">
        <v>6</v>
      </c>
      <c r="B13" s="20"/>
      <c r="C13" s="35"/>
      <c r="D13" s="62"/>
      <c r="E13" s="63"/>
      <c r="F13" s="123"/>
      <c r="G13" s="123"/>
      <c r="H13" s="76">
        <f t="shared" si="0"/>
        <v>0</v>
      </c>
      <c r="I13" s="51" t="str">
        <f t="shared" si="1"/>
        <v>––</v>
      </c>
      <c r="J13" s="41"/>
    </row>
    <row r="14" spans="1:10" ht="24.95" customHeight="1" thickBot="1" x14ac:dyDescent="0.25">
      <c r="A14" s="20">
        <v>7</v>
      </c>
      <c r="B14" s="20"/>
      <c r="C14" s="35"/>
      <c r="D14" s="62"/>
      <c r="E14" s="63"/>
      <c r="F14" s="123"/>
      <c r="G14" s="123"/>
      <c r="H14" s="76">
        <f t="shared" si="0"/>
        <v>0</v>
      </c>
      <c r="I14" s="51" t="str">
        <f t="shared" si="1"/>
        <v>––</v>
      </c>
      <c r="J14" s="41"/>
    </row>
    <row r="15" spans="1:10" ht="24.95" customHeight="1" thickBot="1" x14ac:dyDescent="0.25">
      <c r="A15" s="20">
        <v>8</v>
      </c>
      <c r="B15" s="20"/>
      <c r="C15" s="35"/>
      <c r="D15" s="62"/>
      <c r="E15" s="63"/>
      <c r="F15" s="123"/>
      <c r="G15" s="123"/>
      <c r="H15" s="76">
        <f t="shared" si="0"/>
        <v>0</v>
      </c>
      <c r="I15" s="51" t="str">
        <f t="shared" si="1"/>
        <v>––</v>
      </c>
      <c r="J15" s="41"/>
    </row>
    <row r="16" spans="1:10" ht="24.95" customHeight="1" thickBot="1" x14ac:dyDescent="0.25">
      <c r="A16" s="20">
        <v>9</v>
      </c>
      <c r="B16" s="20"/>
      <c r="C16" s="34"/>
      <c r="D16" s="63"/>
      <c r="E16" s="63"/>
      <c r="F16" s="122"/>
      <c r="G16" s="122"/>
      <c r="H16" s="76">
        <f t="shared" si="0"/>
        <v>0</v>
      </c>
      <c r="I16" s="51" t="str">
        <f t="shared" si="1"/>
        <v>––</v>
      </c>
      <c r="J16" s="42"/>
    </row>
    <row r="17" spans="1:10" ht="24.95" customHeight="1" thickBot="1" x14ac:dyDescent="0.25">
      <c r="A17" s="25">
        <v>10</v>
      </c>
      <c r="B17" s="73"/>
      <c r="C17" s="71"/>
      <c r="D17" s="72"/>
      <c r="E17" s="56"/>
      <c r="F17" s="122"/>
      <c r="G17" s="122"/>
      <c r="H17" s="76">
        <f t="shared" si="0"/>
        <v>0</v>
      </c>
      <c r="I17" s="137" t="str">
        <f t="shared" si="1"/>
        <v>––</v>
      </c>
      <c r="J17" s="74"/>
    </row>
    <row r="18" spans="1:10" ht="24.95" customHeight="1" thickBot="1" x14ac:dyDescent="0.25">
      <c r="A18" s="13"/>
      <c r="B18" s="13"/>
      <c r="C18" s="13"/>
      <c r="D18" s="13"/>
      <c r="E18" s="26" t="s">
        <v>7</v>
      </c>
      <c r="F18" s="58">
        <f t="shared" ref="F18:H18" si="2">AVERAGE(F8:F17)</f>
        <v>41.2</v>
      </c>
      <c r="G18" s="58">
        <f t="shared" si="2"/>
        <v>32.11</v>
      </c>
      <c r="H18" s="58">
        <f t="shared" si="2"/>
        <v>7.3310000000000004</v>
      </c>
      <c r="I18" s="13"/>
      <c r="J18" s="13"/>
    </row>
    <row r="19" spans="1:10" ht="24.95" customHeight="1" thickBot="1" x14ac:dyDescent="0.25">
      <c r="A19" s="13"/>
      <c r="B19" s="13"/>
      <c r="C19" s="13"/>
      <c r="D19" s="13"/>
      <c r="E19" s="27" t="s">
        <v>8</v>
      </c>
      <c r="F19" s="30">
        <f t="shared" ref="F19:H19" si="3">F18*100/F7</f>
        <v>68.666666666666671</v>
      </c>
      <c r="G19" s="30">
        <f t="shared" si="3"/>
        <v>80.275000000000006</v>
      </c>
      <c r="H19" s="58">
        <f t="shared" si="3"/>
        <v>7.3310000000000004</v>
      </c>
      <c r="I19" s="13"/>
      <c r="J19" s="13"/>
    </row>
    <row r="20" spans="1:10" ht="24.95" customHeight="1" x14ac:dyDescent="0.2"/>
    <row r="21" spans="1:10" ht="24.95" customHeight="1" x14ac:dyDescent="0.2">
      <c r="D21" s="5"/>
      <c r="F21" s="167" t="s">
        <v>31</v>
      </c>
      <c r="G21" s="168"/>
      <c r="H21" s="168"/>
      <c r="I21" s="168"/>
      <c r="J21" s="169"/>
    </row>
    <row r="22" spans="1:10" ht="24.95" customHeight="1" x14ac:dyDescent="0.2"/>
    <row r="23" spans="1:10" ht="24.95" customHeight="1" x14ac:dyDescent="0.2"/>
    <row r="24" spans="1:10" ht="24.95" customHeight="1" x14ac:dyDescent="0.2"/>
    <row r="25" spans="1:10" ht="24.95" customHeight="1" x14ac:dyDescent="0.2">
      <c r="E25" s="60"/>
    </row>
  </sheetData>
  <mergeCells count="13">
    <mergeCell ref="F21:J21"/>
    <mergeCell ref="H5:H6"/>
    <mergeCell ref="F5:F6"/>
    <mergeCell ref="G5:G6"/>
    <mergeCell ref="I5:I6"/>
    <mergeCell ref="A1:J1"/>
    <mergeCell ref="A2:J2"/>
    <mergeCell ref="A3:J3"/>
    <mergeCell ref="A5:A7"/>
    <mergeCell ref="B5:B7"/>
    <mergeCell ref="C5:C7"/>
    <mergeCell ref="D5:D7"/>
    <mergeCell ref="E5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VL ŠKCHO60A Teória</vt:lpstr>
      <vt:lpstr>VL ŠKCHO60A Prax</vt:lpstr>
      <vt:lpstr>VL ŠKCHO 60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Martina Kurinová</cp:lastModifiedBy>
  <cp:lastPrinted>2022-01-13T22:55:29Z</cp:lastPrinted>
  <dcterms:created xsi:type="dcterms:W3CDTF">2007-01-22T20:18:35Z</dcterms:created>
  <dcterms:modified xsi:type="dcterms:W3CDTF">2023-11-27T12:06:36Z</dcterms:modified>
</cp:coreProperties>
</file>