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8_{DDD6A368-42EB-491C-9CD8-5F70E1C5012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ysledky_60CHOskB" sheetId="4" r:id="rId1"/>
    <sheet name="ACh-list" sheetId="2" r:id="rId2"/>
    <sheet name="OCh-lis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J14" i="2"/>
  <c r="J15" i="2" s="1"/>
  <c r="J14" i="1"/>
  <c r="J15" i="1" s="1"/>
  <c r="K14" i="1"/>
  <c r="K15" i="1" s="1"/>
  <c r="H15" i="4" l="1"/>
  <c r="H16" i="4" s="1"/>
  <c r="I15" i="4"/>
  <c r="I16" i="4" s="1"/>
  <c r="C14" i="2"/>
  <c r="C15" i="2"/>
  <c r="L8" i="1"/>
  <c r="L7" i="1"/>
  <c r="G14" i="1"/>
  <c r="G15" i="1" s="1"/>
  <c r="H8" i="1"/>
  <c r="H7" i="1"/>
  <c r="H14" i="1" s="1"/>
  <c r="C14" i="1"/>
  <c r="C15" i="1" s="1"/>
  <c r="D14" i="1"/>
  <c r="D15" i="1" s="1"/>
  <c r="L6" i="1"/>
  <c r="H6" i="1"/>
  <c r="H15" i="1" l="1"/>
  <c r="K14" i="2"/>
  <c r="K15" i="2" s="1"/>
  <c r="H8" i="2" l="1"/>
  <c r="H7" i="2"/>
  <c r="G14" i="2"/>
  <c r="G15" i="2" s="1"/>
  <c r="H6" i="2"/>
  <c r="E6" i="2"/>
  <c r="J9" i="4"/>
  <c r="J8" i="4"/>
  <c r="F9" i="4"/>
  <c r="F8" i="4"/>
  <c r="D15" i="4"/>
  <c r="D16" i="4" s="1"/>
  <c r="E15" i="4"/>
  <c r="E16" i="4" s="1"/>
  <c r="J7" i="4"/>
  <c r="F7" i="4"/>
  <c r="C15" i="4"/>
  <c r="C16" i="4" s="1"/>
  <c r="G15" i="4"/>
  <c r="G16" i="4" s="1"/>
  <c r="I14" i="1"/>
  <c r="I15" i="1" s="1"/>
  <c r="I14" i="2"/>
  <c r="I15" i="2" s="1"/>
  <c r="F14" i="2"/>
  <c r="F15" i="2" s="1"/>
  <c r="D14" i="2"/>
  <c r="D15" i="2" s="1"/>
  <c r="B14" i="2"/>
  <c r="B15" i="2" s="1"/>
  <c r="L8" i="2"/>
  <c r="E8" i="2"/>
  <c r="L7" i="2"/>
  <c r="E7" i="2"/>
  <c r="L6" i="2"/>
  <c r="E14" i="1"/>
  <c r="E15" i="1" s="1"/>
  <c r="B14" i="1"/>
  <c r="B15" i="1" s="1"/>
  <c r="F8" i="1"/>
  <c r="M8" i="1" s="1"/>
  <c r="F7" i="1"/>
  <c r="M7" i="1" s="1"/>
  <c r="F6" i="1"/>
  <c r="M6" i="1" s="1"/>
  <c r="L14" i="2" l="1"/>
  <c r="L15" i="2" s="1"/>
  <c r="H14" i="2"/>
  <c r="H15" i="2" s="1"/>
  <c r="K9" i="4"/>
  <c r="K7" i="4"/>
  <c r="J15" i="4"/>
  <c r="J16" i="4" s="1"/>
  <c r="K8" i="4"/>
  <c r="F15" i="4"/>
  <c r="F16" i="4" s="1"/>
  <c r="L14" i="1"/>
  <c r="L15" i="1" s="1"/>
  <c r="F14" i="1"/>
  <c r="F15" i="1" s="1"/>
  <c r="M7" i="2"/>
  <c r="E14" i="2"/>
  <c r="E15" i="2" s="1"/>
  <c r="M8" i="2"/>
  <c r="M6" i="2"/>
  <c r="L9" i="4" l="1"/>
  <c r="M9" i="4" s="1"/>
  <c r="L8" i="4"/>
  <c r="M8" i="4" s="1"/>
  <c r="K15" i="4"/>
  <c r="K16" i="4" s="1"/>
  <c r="M14" i="2"/>
  <c r="M15" i="2" s="1"/>
  <c r="M14" i="1"/>
  <c r="M15" i="1" s="1"/>
  <c r="L15" i="4" l="1"/>
</calcChain>
</file>

<file path=xl/sharedStrings.xml><?xml version="1.0" encoding="utf-8"?>
<sst xmlns="http://schemas.openxmlformats.org/spreadsheetml/2006/main" count="61" uniqueCount="34">
  <si>
    <t>a</t>
  </si>
  <si>
    <t>b</t>
  </si>
  <si>
    <t>c</t>
  </si>
  <si>
    <t>No.</t>
  </si>
  <si>
    <t>Úloha 1</t>
  </si>
  <si>
    <t>suma</t>
  </si>
  <si>
    <t>Úloha 2</t>
  </si>
  <si>
    <t>Úloha 3</t>
  </si>
  <si>
    <t>celková suma</t>
  </si>
  <si>
    <t>%</t>
  </si>
  <si>
    <t>&lt;&gt;</t>
  </si>
  <si>
    <t>Tabuľka na výpočet bodov pre  úlohy z Organickej chémie</t>
  </si>
  <si>
    <t>Priezvisko a meno</t>
  </si>
  <si>
    <t xml:space="preserve"> Všeobecná a anorganická chémia</t>
  </si>
  <si>
    <t>Úlohy</t>
  </si>
  <si>
    <t>Organická chémia</t>
  </si>
  <si>
    <t>úspešný riešiteľ</t>
  </si>
  <si>
    <t>=&gt; 40 %</t>
  </si>
  <si>
    <t>pripravoval(a)</t>
  </si>
  <si>
    <t>Tabuľka na výpočet bodov pre  úlohy zo Všeobecnej a anorganickej chémie</t>
  </si>
  <si>
    <t xml:space="preserve">Gymnázium Kláštor pod Znievom, Gymnaziálna 23, 038 43 Kláštor pod Znievom      </t>
  </si>
  <si>
    <t>Jánošíková Anna</t>
  </si>
  <si>
    <t>Cserepes Károly</t>
  </si>
  <si>
    <t>Mgr. Bača Juraj</t>
  </si>
  <si>
    <t>Haraszti Miklós</t>
  </si>
  <si>
    <t>%            spolu</t>
  </si>
  <si>
    <r>
      <t xml:space="preserve">60. ročník Chemickej olympiády - školské kolo, </t>
    </r>
    <r>
      <rPr>
        <b/>
        <sz val="12"/>
        <color indexed="12"/>
        <rFont val="Arial"/>
        <family val="2"/>
        <charset val="238"/>
      </rPr>
      <t>školský rok 2023/2024</t>
    </r>
    <r>
      <rPr>
        <b/>
        <sz val="14"/>
        <color indexed="12"/>
        <rFont val="Arial"/>
        <family val="2"/>
        <charset val="238"/>
      </rPr>
      <t xml:space="preserve">                              Kategória B</t>
    </r>
  </si>
  <si>
    <r>
      <t>60. ročník Chemickej olympiády - školské kolo,</t>
    </r>
    <r>
      <rPr>
        <b/>
        <sz val="12"/>
        <color indexed="12"/>
        <rFont val="Arial"/>
        <family val="2"/>
        <charset val="238"/>
      </rPr>
      <t xml:space="preserve"> školský rok 2023/2024     </t>
    </r>
    <r>
      <rPr>
        <b/>
        <sz val="14"/>
        <color indexed="12"/>
        <rFont val="Arial"/>
        <family val="2"/>
        <charset val="238"/>
      </rPr>
      <t xml:space="preserve">                                                                                                                        Kategória B</t>
    </r>
  </si>
  <si>
    <r>
      <t>60. ročník Chemickej olympiády -</t>
    </r>
    <r>
      <rPr>
        <b/>
        <sz val="10"/>
        <color rgb="FF0000CC"/>
        <rFont val="Arial"/>
        <family val="2"/>
        <charset val="238"/>
      </rPr>
      <t xml:space="preserve"> školské kolo, </t>
    </r>
    <r>
      <rPr>
        <b/>
        <sz val="10"/>
        <color indexed="12"/>
        <rFont val="Arial"/>
        <family val="2"/>
        <charset val="238"/>
      </rPr>
      <t xml:space="preserve">školský rok 2023/2024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12"/>
        <rFont val="Arial"/>
        <family val="2"/>
        <charset val="238"/>
      </rPr>
      <t>Kategória B</t>
    </r>
  </si>
  <si>
    <t>vzorec</t>
  </si>
  <si>
    <r>
      <t>počet e</t>
    </r>
    <r>
      <rPr>
        <b/>
        <vertAlign val="superscript"/>
        <sz val="10"/>
        <rFont val="Arial Narrow"/>
        <family val="2"/>
        <charset val="238"/>
      </rPr>
      <t>-</t>
    </r>
  </si>
  <si>
    <t>názov</t>
  </si>
  <si>
    <t>aromát</t>
  </si>
  <si>
    <t>a -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</si>
</sst>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1"/>
      <color rgb="FF0000CC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0000FF"/>
      <name val="Arial"/>
      <family val="2"/>
      <charset val="238"/>
    </font>
    <font>
      <sz val="11"/>
      <color rgb="FF000080"/>
      <name val="Arial"/>
      <family val="2"/>
      <charset val="238"/>
    </font>
    <font>
      <b/>
      <sz val="11"/>
      <color rgb="FF00008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2"/>
      <color rgb="FF000099"/>
      <name val="Arial"/>
      <family val="2"/>
      <charset val="238"/>
    </font>
    <font>
      <b/>
      <sz val="14"/>
      <color rgb="FF0000CC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9"/>
      <color rgb="FF00008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10"/>
      <color rgb="FF000080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i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AFAD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F8FF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slantDashDot">
        <color indexed="64"/>
      </top>
      <bottom style="hair">
        <color indexed="64"/>
      </bottom>
      <diagonal/>
    </border>
    <border>
      <left/>
      <right/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slantDashDot">
        <color indexed="64"/>
      </left>
      <right style="double">
        <color indexed="64"/>
      </right>
      <top/>
      <bottom style="hair">
        <color indexed="64"/>
      </bottom>
      <diagonal/>
    </border>
    <border>
      <left style="slantDashDot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/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slantDashDot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slantDashDot">
        <color indexed="64"/>
      </top>
      <bottom style="slantDashDot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double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slantDashDot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 style="hair">
        <color indexed="64"/>
      </bottom>
      <diagonal/>
    </border>
    <border>
      <left/>
      <right style="double">
        <color indexed="64"/>
      </right>
      <top style="slantDashDot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slantDashDot">
        <color indexed="64"/>
      </top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slantDashDot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slantDashDot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double">
        <color indexed="64"/>
      </left>
      <right style="hair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hair">
        <color indexed="64"/>
      </bottom>
      <diagonal/>
    </border>
    <border>
      <left style="hair">
        <color indexed="64"/>
      </left>
      <right/>
      <top style="slantDashDot">
        <color indexed="64"/>
      </top>
      <bottom style="hair">
        <color indexed="64"/>
      </bottom>
      <diagonal/>
    </border>
    <border>
      <left style="slantDashDot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double">
        <color indexed="64"/>
      </right>
      <top style="medium">
        <color indexed="64"/>
      </top>
      <bottom style="slantDashDot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18" fillId="0" borderId="45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5" fillId="0" borderId="59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2" fontId="22" fillId="0" borderId="69" xfId="0" applyNumberFormat="1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2" fontId="22" fillId="0" borderId="70" xfId="0" applyNumberFormat="1" applyFont="1" applyBorder="1" applyAlignment="1">
      <alignment horizontal="center" vertical="center"/>
    </xf>
    <xf numFmtId="2" fontId="22" fillId="0" borderId="17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49" fontId="24" fillId="0" borderId="82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4" fontId="4" fillId="0" borderId="88" xfId="0" applyNumberFormat="1" applyFont="1" applyBorder="1" applyAlignment="1">
      <alignment horizontal="center" vertical="center"/>
    </xf>
    <xf numFmtId="164" fontId="4" fillId="0" borderId="89" xfId="0" applyNumberFormat="1" applyFont="1" applyBorder="1" applyAlignment="1">
      <alignment horizontal="center" vertical="center"/>
    </xf>
    <xf numFmtId="164" fontId="4" fillId="0" borderId="90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7" fillId="0" borderId="67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6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95" xfId="0" applyNumberFormat="1" applyFont="1" applyBorder="1" applyAlignment="1">
      <alignment horizontal="center" vertical="center"/>
    </xf>
    <xf numFmtId="164" fontId="7" fillId="0" borderId="96" xfId="0" applyNumberFormat="1" applyFont="1" applyBorder="1" applyAlignment="1">
      <alignment horizontal="center" vertical="center"/>
    </xf>
    <xf numFmtId="164" fontId="7" fillId="0" borderId="97" xfId="0" applyNumberFormat="1" applyFont="1" applyBorder="1" applyAlignment="1">
      <alignment horizontal="center" vertical="center"/>
    </xf>
    <xf numFmtId="164" fontId="7" fillId="0" borderId="9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164" fontId="4" fillId="0" borderId="99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00" xfId="0" applyNumberFormat="1" applyFont="1" applyBorder="1" applyAlignment="1">
      <alignment horizontal="center" vertical="center"/>
    </xf>
    <xf numFmtId="164" fontId="4" fillId="0" borderId="101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center" vertical="center"/>
    </xf>
    <xf numFmtId="164" fontId="4" fillId="0" borderId="102" xfId="0" applyNumberFormat="1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1" fontId="4" fillId="0" borderId="93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89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9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12" fillId="3" borderId="46" xfId="0" applyNumberFormat="1" applyFont="1" applyFill="1" applyBorder="1" applyAlignment="1">
      <alignment horizontal="center" vertical="center"/>
    </xf>
    <xf numFmtId="2" fontId="12" fillId="3" borderId="83" xfId="0" applyNumberFormat="1" applyFont="1" applyFill="1" applyBorder="1" applyAlignment="1">
      <alignment horizontal="center" vertical="center"/>
    </xf>
    <xf numFmtId="2" fontId="12" fillId="3" borderId="84" xfId="0" applyNumberFormat="1" applyFont="1" applyFill="1" applyBorder="1" applyAlignment="1">
      <alignment horizontal="center" vertical="center"/>
    </xf>
    <xf numFmtId="2" fontId="12" fillId="3" borderId="85" xfId="0" applyNumberFormat="1" applyFont="1" applyFill="1" applyBorder="1"/>
    <xf numFmtId="2" fontId="12" fillId="3" borderId="86" xfId="0" applyNumberFormat="1" applyFont="1" applyFill="1" applyBorder="1"/>
    <xf numFmtId="2" fontId="13" fillId="3" borderId="47" xfId="0" applyNumberFormat="1" applyFont="1" applyFill="1" applyBorder="1" applyAlignment="1">
      <alignment horizontal="center" vertical="center"/>
    </xf>
    <xf numFmtId="2" fontId="13" fillId="3" borderId="87" xfId="0" applyNumberFormat="1" applyFont="1" applyFill="1" applyBorder="1" applyAlignment="1">
      <alignment horizontal="center" vertical="center"/>
    </xf>
    <xf numFmtId="2" fontId="13" fillId="3" borderId="48" xfId="0" applyNumberFormat="1" applyFont="1" applyFill="1" applyBorder="1" applyAlignment="1">
      <alignment horizontal="center" vertical="center"/>
    </xf>
    <xf numFmtId="0" fontId="21" fillId="4" borderId="66" xfId="0" applyFont="1" applyFill="1" applyBorder="1" applyAlignment="1">
      <alignment horizontal="center" vertical="center"/>
    </xf>
    <xf numFmtId="2" fontId="12" fillId="4" borderId="25" xfId="0" applyNumberFormat="1" applyFont="1" applyFill="1" applyBorder="1" applyAlignment="1">
      <alignment horizontal="center" vertical="center"/>
    </xf>
    <xf numFmtId="2" fontId="12" fillId="4" borderId="26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/>
    <xf numFmtId="164" fontId="12" fillId="4" borderId="27" xfId="0" applyNumberFormat="1" applyFont="1" applyFill="1" applyBorder="1"/>
    <xf numFmtId="2" fontId="13" fillId="4" borderId="28" xfId="0" applyNumberFormat="1" applyFont="1" applyFill="1" applyBorder="1" applyAlignment="1">
      <alignment horizontal="center" vertical="center"/>
    </xf>
    <xf numFmtId="2" fontId="13" fillId="4" borderId="29" xfId="0" applyNumberFormat="1" applyFont="1" applyFill="1" applyBorder="1" applyAlignment="1">
      <alignment horizontal="center" vertical="center"/>
    </xf>
    <xf numFmtId="0" fontId="21" fillId="5" borderId="66" xfId="0" applyFont="1" applyFill="1" applyBorder="1" applyAlignment="1">
      <alignment horizontal="center" vertical="center"/>
    </xf>
    <xf numFmtId="164" fontId="12" fillId="5" borderId="25" xfId="0" applyNumberFormat="1" applyFont="1" applyFill="1" applyBorder="1" applyAlignment="1">
      <alignment horizontal="center" vertical="center"/>
    </xf>
    <xf numFmtId="164" fontId="12" fillId="5" borderId="26" xfId="0" applyNumberFormat="1" applyFont="1" applyFill="1" applyBorder="1" applyAlignment="1">
      <alignment horizontal="center" vertical="center"/>
    </xf>
    <xf numFmtId="164" fontId="12" fillId="5" borderId="26" xfId="0" applyNumberFormat="1" applyFont="1" applyFill="1" applyBorder="1"/>
    <xf numFmtId="164" fontId="12" fillId="5" borderId="27" xfId="0" applyNumberFormat="1" applyFont="1" applyFill="1" applyBorder="1"/>
    <xf numFmtId="2" fontId="23" fillId="5" borderId="28" xfId="0" applyNumberFormat="1" applyFont="1" applyFill="1" applyBorder="1" applyAlignment="1">
      <alignment horizontal="center" vertical="center"/>
    </xf>
    <xf numFmtId="2" fontId="23" fillId="5" borderId="29" xfId="0" applyNumberFormat="1" applyFont="1" applyFill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2" fillId="0" borderId="124" xfId="0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25" fillId="0" borderId="123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164" fontId="5" fillId="0" borderId="129" xfId="0" applyNumberFormat="1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1" fontId="5" fillId="0" borderId="51" xfId="0" applyNumberFormat="1" applyFont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 wrapText="1"/>
    </xf>
    <xf numFmtId="0" fontId="4" fillId="0" borderId="131" xfId="0" applyFont="1" applyBorder="1" applyAlignment="1">
      <alignment horizontal="center" vertical="center"/>
    </xf>
    <xf numFmtId="164" fontId="4" fillId="0" borderId="67" xfId="0" applyNumberFormat="1" applyFont="1" applyBorder="1" applyAlignment="1">
      <alignment horizontal="center" vertical="center"/>
    </xf>
    <xf numFmtId="164" fontId="4" fillId="0" borderId="68" xfId="0" applyNumberFormat="1" applyFont="1" applyBorder="1" applyAlignment="1">
      <alignment horizontal="center" vertical="center"/>
    </xf>
    <xf numFmtId="164" fontId="4" fillId="0" borderId="95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9" fillId="2" borderId="112" xfId="0" applyFont="1" applyFill="1" applyBorder="1" applyAlignment="1">
      <alignment horizontal="center" vertical="center" wrapText="1"/>
    </xf>
    <xf numFmtId="0" fontId="29" fillId="2" borderId="113" xfId="0" applyFont="1" applyFill="1" applyBorder="1" applyAlignment="1">
      <alignment horizontal="center" vertical="center" wrapText="1"/>
    </xf>
    <xf numFmtId="0" fontId="29" fillId="2" borderId="114" xfId="0" applyFont="1" applyFill="1" applyBorder="1" applyAlignment="1">
      <alignment horizontal="center" vertical="center" wrapText="1"/>
    </xf>
    <xf numFmtId="0" fontId="29" fillId="2" borderId="115" xfId="0" applyFont="1" applyFill="1" applyBorder="1" applyAlignment="1">
      <alignment horizontal="center" vertical="center"/>
    </xf>
    <xf numFmtId="0" fontId="29" fillId="2" borderId="116" xfId="0" applyFont="1" applyFill="1" applyBorder="1" applyAlignment="1">
      <alignment horizontal="center" vertical="center"/>
    </xf>
    <xf numFmtId="0" fontId="29" fillId="2" borderId="117" xfId="0" applyFont="1" applyFill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21" fillId="3" borderId="105" xfId="0" applyFont="1" applyFill="1" applyBorder="1" applyAlignment="1">
      <alignment horizontal="center" vertical="center" wrapText="1"/>
    </xf>
    <xf numFmtId="0" fontId="21" fillId="3" borderId="84" xfId="0" applyFont="1" applyFill="1" applyBorder="1" applyAlignment="1">
      <alignment horizontal="center" vertical="center" wrapText="1"/>
    </xf>
    <xf numFmtId="0" fontId="21" fillId="3" borderId="106" xfId="0" applyFont="1" applyFill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110" xfId="0" applyFont="1" applyBorder="1" applyAlignment="1">
      <alignment horizontal="center" vertical="center" wrapText="1"/>
    </xf>
    <xf numFmtId="0" fontId="24" fillId="0" borderId="1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6" fillId="0" borderId="119" xfId="0" applyFont="1" applyBorder="1" applyAlignment="1">
      <alignment horizontal="center" vertical="center" wrapText="1"/>
    </xf>
    <xf numFmtId="0" fontId="21" fillId="2" borderId="113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/>
    </xf>
    <xf numFmtId="0" fontId="21" fillId="2" borderId="116" xfId="0" applyFont="1" applyFill="1" applyBorder="1" applyAlignment="1">
      <alignment horizontal="center" vertical="center"/>
    </xf>
    <xf numFmtId="0" fontId="21" fillId="2" borderId="117" xfId="0" applyFont="1" applyFill="1" applyBorder="1" applyAlignment="1">
      <alignment horizontal="center" vertical="center"/>
    </xf>
    <xf numFmtId="0" fontId="21" fillId="5" borderId="120" xfId="0" applyFont="1" applyFill="1" applyBorder="1" applyAlignment="1">
      <alignment horizontal="center" vertical="center" wrapText="1"/>
    </xf>
    <xf numFmtId="0" fontId="21" fillId="5" borderId="121" xfId="0" applyFont="1" applyFill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 wrapText="1"/>
    </xf>
    <xf numFmtId="0" fontId="21" fillId="2" borderId="112" xfId="0" applyFont="1" applyFill="1" applyBorder="1" applyAlignment="1">
      <alignment horizontal="center" vertical="center" wrapText="1"/>
    </xf>
    <xf numFmtId="0" fontId="21" fillId="2" borderId="1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1" fillId="4" borderId="120" xfId="0" applyFont="1" applyFill="1" applyBorder="1" applyAlignment="1">
      <alignment horizontal="center" vertical="center" wrapText="1"/>
    </xf>
    <xf numFmtId="0" fontId="21" fillId="4" borderId="121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 wrapText="1"/>
    </xf>
    <xf numFmtId="0" fontId="21" fillId="2" borderId="116" xfId="0" applyFont="1" applyFill="1" applyBorder="1" applyAlignment="1">
      <alignment horizontal="center" vertical="center" wrapText="1"/>
    </xf>
    <xf numFmtId="0" fontId="21" fillId="2" borderId="117" xfId="0" applyFont="1" applyFill="1" applyBorder="1" applyAlignment="1">
      <alignment horizontal="center" vertical="center" wrapText="1"/>
    </xf>
    <xf numFmtId="0" fontId="21" fillId="2" borderId="12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8F8FF"/>
      <color rgb="FFFAFAD2"/>
      <color rgb="FFF0F8FF"/>
      <color rgb="FFFFFFCC"/>
      <color rgb="FFFFFF99"/>
      <color rgb="FFFF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050" y="27495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209550</xdr:rowOff>
    </xdr:from>
    <xdr:to>
      <xdr:col>13</xdr:col>
      <xdr:colOff>1630500</xdr:colOff>
      <xdr:row>5</xdr:row>
      <xdr:rowOff>51288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0" y="209550"/>
          <a:ext cx="1440000" cy="1638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7"/>
  <sheetViews>
    <sheetView zoomScaleNormal="100" workbookViewId="0">
      <selection activeCell="A3" sqref="A3"/>
    </sheetView>
  </sheetViews>
  <sheetFormatPr defaultRowHeight="12.75" x14ac:dyDescent="0.2"/>
  <cols>
    <col min="1" max="1" width="6.28515625" customWidth="1"/>
    <col min="2" max="2" width="21.7109375" customWidth="1"/>
    <col min="3" max="10" width="7.140625" customWidth="1"/>
    <col min="11" max="12" width="9.42578125" customWidth="1"/>
    <col min="14" max="14" width="26.42578125" customWidth="1"/>
  </cols>
  <sheetData>
    <row r="1" spans="1:15" ht="48" customHeight="1" x14ac:dyDescent="0.2">
      <c r="A1" s="177" t="s">
        <v>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58"/>
      <c r="M1" s="2"/>
    </row>
    <row r="2" spans="1:15" ht="24.6" customHeight="1" x14ac:dyDescent="0.2">
      <c r="A2" s="192" t="s">
        <v>20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57"/>
      <c r="M2" s="2"/>
    </row>
    <row r="3" spans="1:15" ht="16.5" thickBot="1" x14ac:dyDescent="0.3">
      <c r="A3" s="56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35.25" customHeight="1" thickBot="1" x14ac:dyDescent="0.25">
      <c r="A4" s="178"/>
      <c r="B4" s="30"/>
      <c r="C4" s="179" t="s">
        <v>13</v>
      </c>
      <c r="D4" s="180"/>
      <c r="E4" s="180"/>
      <c r="F4" s="181"/>
      <c r="G4" s="182" t="s">
        <v>15</v>
      </c>
      <c r="H4" s="183"/>
      <c r="I4" s="183"/>
      <c r="J4" s="184"/>
      <c r="M4" s="2"/>
    </row>
    <row r="5" spans="1:15" ht="18" customHeight="1" x14ac:dyDescent="0.2">
      <c r="A5" s="178"/>
      <c r="B5" s="30"/>
      <c r="C5" s="185" t="s">
        <v>14</v>
      </c>
      <c r="D5" s="186"/>
      <c r="E5" s="186"/>
      <c r="F5" s="187"/>
      <c r="G5" s="191" t="s">
        <v>14</v>
      </c>
      <c r="H5" s="186"/>
      <c r="I5" s="186"/>
      <c r="J5" s="187"/>
      <c r="K5" s="188" t="s">
        <v>8</v>
      </c>
      <c r="L5" s="188" t="s">
        <v>25</v>
      </c>
      <c r="M5" s="193" t="s">
        <v>16</v>
      </c>
      <c r="N5" s="46"/>
    </row>
    <row r="6" spans="1:15" ht="18" customHeight="1" thickBot="1" x14ac:dyDescent="0.25">
      <c r="A6" s="29"/>
      <c r="B6" s="28"/>
      <c r="C6" s="41">
        <v>1</v>
      </c>
      <c r="D6" s="35">
        <v>2</v>
      </c>
      <c r="E6" s="36">
        <v>3</v>
      </c>
      <c r="F6" s="33" t="s">
        <v>5</v>
      </c>
      <c r="G6" s="34">
        <v>1</v>
      </c>
      <c r="H6" s="171">
        <v>2</v>
      </c>
      <c r="I6" s="36">
        <v>3</v>
      </c>
      <c r="J6" s="33" t="s">
        <v>5</v>
      </c>
      <c r="K6" s="189"/>
      <c r="L6" s="189"/>
      <c r="M6" s="194"/>
      <c r="N6" s="46"/>
    </row>
    <row r="7" spans="1:15" ht="18" customHeight="1" thickBot="1" x14ac:dyDescent="0.25">
      <c r="A7" s="42" t="s">
        <v>3</v>
      </c>
      <c r="B7" s="55" t="s">
        <v>12</v>
      </c>
      <c r="C7" s="76">
        <v>11</v>
      </c>
      <c r="D7" s="77">
        <v>9</v>
      </c>
      <c r="E7" s="78">
        <v>10</v>
      </c>
      <c r="F7" s="79">
        <f>SUM(C7:E7)</f>
        <v>30</v>
      </c>
      <c r="G7" s="80">
        <v>12</v>
      </c>
      <c r="H7" s="172">
        <v>7</v>
      </c>
      <c r="I7" s="81">
        <v>11</v>
      </c>
      <c r="J7" s="82">
        <f>SUM(G7:I7)</f>
        <v>30</v>
      </c>
      <c r="K7" s="125">
        <f>F7+J7</f>
        <v>60</v>
      </c>
      <c r="L7" s="190"/>
      <c r="M7" s="83" t="s">
        <v>17</v>
      </c>
      <c r="N7" s="47" t="s">
        <v>18</v>
      </c>
    </row>
    <row r="8" spans="1:15" ht="19.5" customHeight="1" thickTop="1" x14ac:dyDescent="0.2">
      <c r="A8" s="4">
        <v>1</v>
      </c>
      <c r="B8" s="43" t="s">
        <v>21</v>
      </c>
      <c r="C8" s="37">
        <v>8.5</v>
      </c>
      <c r="D8" s="8">
        <v>8.5</v>
      </c>
      <c r="E8" s="9">
        <v>8</v>
      </c>
      <c r="F8" s="20">
        <f>SUM(C8:E8)</f>
        <v>25</v>
      </c>
      <c r="G8" s="7">
        <v>9</v>
      </c>
      <c r="H8" s="157">
        <v>5</v>
      </c>
      <c r="I8" s="9">
        <v>8</v>
      </c>
      <c r="J8" s="99">
        <f>SUM(G8:I8)</f>
        <v>22</v>
      </c>
      <c r="K8" s="126">
        <f>F8+J8</f>
        <v>47</v>
      </c>
      <c r="L8" s="126">
        <f>100*K8/$K$7</f>
        <v>78.333333333333329</v>
      </c>
      <c r="M8" s="48" t="str">
        <f>IF(L8&gt;=40,"áno","-")</f>
        <v>áno</v>
      </c>
      <c r="N8" s="52" t="s">
        <v>23</v>
      </c>
    </row>
    <row r="9" spans="1:15" ht="19.5" customHeight="1" x14ac:dyDescent="0.2">
      <c r="A9" s="5">
        <v>2</v>
      </c>
      <c r="B9" s="44" t="s">
        <v>22</v>
      </c>
      <c r="C9" s="38">
        <v>8.5</v>
      </c>
      <c r="D9" s="11">
        <v>6</v>
      </c>
      <c r="E9" s="12">
        <v>7.5</v>
      </c>
      <c r="F9" s="21">
        <f>SUM(C9:E9)</f>
        <v>22</v>
      </c>
      <c r="G9" s="10">
        <v>8.5</v>
      </c>
      <c r="H9" s="158">
        <v>4</v>
      </c>
      <c r="I9" s="12">
        <v>8.5</v>
      </c>
      <c r="J9" s="102">
        <f>SUM(G9:I9)</f>
        <v>21</v>
      </c>
      <c r="K9" s="127">
        <f>F9+J9</f>
        <v>43</v>
      </c>
      <c r="L9" s="127">
        <f>100*K9/$K$7</f>
        <v>71.666666666666671</v>
      </c>
      <c r="M9" s="49" t="str">
        <f t="shared" ref="M9:M10" si="0">IF(L9&gt;=40,"áno","-")</f>
        <v>áno</v>
      </c>
      <c r="N9" s="53" t="s">
        <v>24</v>
      </c>
    </row>
    <row r="10" spans="1:15" ht="19.5" customHeight="1" x14ac:dyDescent="0.2">
      <c r="A10" s="5"/>
      <c r="B10" s="44"/>
      <c r="C10" s="39"/>
      <c r="D10" s="11"/>
      <c r="E10" s="12"/>
      <c r="F10" s="21"/>
      <c r="G10" s="10"/>
      <c r="H10" s="86"/>
      <c r="I10" s="11"/>
      <c r="J10" s="100"/>
      <c r="K10" s="128"/>
      <c r="L10" s="128"/>
      <c r="M10" s="49" t="str">
        <f t="shared" si="0"/>
        <v>-</v>
      </c>
      <c r="N10" s="53"/>
    </row>
    <row r="11" spans="1:15" ht="19.5" customHeight="1" x14ac:dyDescent="0.2">
      <c r="A11" s="5"/>
      <c r="B11" s="44"/>
      <c r="C11" s="39"/>
      <c r="D11" s="11"/>
      <c r="E11" s="12"/>
      <c r="F11" s="21"/>
      <c r="G11" s="10"/>
      <c r="H11" s="86"/>
      <c r="I11" s="11"/>
      <c r="J11" s="100"/>
      <c r="K11" s="128"/>
      <c r="L11" s="128"/>
      <c r="M11" s="50"/>
      <c r="N11" s="53"/>
    </row>
    <row r="12" spans="1:15" ht="19.5" customHeight="1" x14ac:dyDescent="0.2">
      <c r="A12" s="5"/>
      <c r="B12" s="44"/>
      <c r="C12" s="39"/>
      <c r="D12" s="11"/>
      <c r="E12" s="12"/>
      <c r="F12" s="21"/>
      <c r="G12" s="10"/>
      <c r="H12" s="86"/>
      <c r="I12" s="11"/>
      <c r="J12" s="100"/>
      <c r="K12" s="128"/>
      <c r="L12" s="128"/>
      <c r="M12" s="50"/>
      <c r="N12" s="53"/>
    </row>
    <row r="13" spans="1:15" ht="19.5" customHeight="1" x14ac:dyDescent="0.2">
      <c r="A13" s="5"/>
      <c r="B13" s="44"/>
      <c r="C13" s="39"/>
      <c r="D13" s="11"/>
      <c r="E13" s="12"/>
      <c r="F13" s="21"/>
      <c r="G13" s="10"/>
      <c r="H13" s="86"/>
      <c r="I13" s="11"/>
      <c r="J13" s="100"/>
      <c r="K13" s="128"/>
      <c r="L13" s="128"/>
      <c r="M13" s="50"/>
      <c r="N13" s="53"/>
    </row>
    <row r="14" spans="1:15" ht="19.5" customHeight="1" thickBot="1" x14ac:dyDescent="0.25">
      <c r="A14" s="6"/>
      <c r="B14" s="45"/>
      <c r="C14" s="40"/>
      <c r="D14" s="14"/>
      <c r="E14" s="15"/>
      <c r="F14" s="22"/>
      <c r="G14" s="13"/>
      <c r="H14" s="87"/>
      <c r="I14" s="14"/>
      <c r="J14" s="101"/>
      <c r="K14" s="129"/>
      <c r="L14" s="129"/>
      <c r="M14" s="51"/>
      <c r="N14" s="54"/>
    </row>
    <row r="15" spans="1:15" ht="19.5" customHeight="1" thickBot="1" x14ac:dyDescent="0.25">
      <c r="A15" s="16" t="s">
        <v>10</v>
      </c>
      <c r="B15" s="26"/>
      <c r="C15" s="103">
        <f>AVERAGE(C8:C14)</f>
        <v>8.5</v>
      </c>
      <c r="D15" s="104">
        <f>AVERAGE(D8:D14)</f>
        <v>7.25</v>
      </c>
      <c r="E15" s="105">
        <f>AVERAGE(E8:E14)</f>
        <v>7.75</v>
      </c>
      <c r="F15" s="18">
        <f>AVERAGE(F8:F14)</f>
        <v>23.5</v>
      </c>
      <c r="G15" s="173">
        <f t="shared" ref="G15:K15" si="1">AVERAGE(G8:G14)</f>
        <v>8.75</v>
      </c>
      <c r="H15" s="104">
        <f t="shared" ref="H15:I15" si="2">AVERAGE(H8:H14)</f>
        <v>4.5</v>
      </c>
      <c r="I15" s="174">
        <f t="shared" si="2"/>
        <v>8.25</v>
      </c>
      <c r="J15" s="18">
        <f t="shared" si="1"/>
        <v>21.5</v>
      </c>
      <c r="K15" s="130">
        <f t="shared" si="1"/>
        <v>45</v>
      </c>
      <c r="L15" s="131">
        <f>AVERAGE(L8:L14)</f>
        <v>75</v>
      </c>
      <c r="M15" s="2"/>
    </row>
    <row r="16" spans="1:15" ht="19.5" customHeight="1" thickBot="1" x14ac:dyDescent="0.25">
      <c r="A16" s="17" t="s">
        <v>9</v>
      </c>
      <c r="B16" s="27"/>
      <c r="C16" s="106">
        <f t="shared" ref="C16:K16" si="3">100*C15/C7</f>
        <v>77.272727272727266</v>
      </c>
      <c r="D16" s="107">
        <f t="shared" si="3"/>
        <v>80.555555555555557</v>
      </c>
      <c r="E16" s="108">
        <f t="shared" si="3"/>
        <v>77.5</v>
      </c>
      <c r="F16" s="19">
        <f t="shared" si="3"/>
        <v>78.333333333333329</v>
      </c>
      <c r="G16" s="175">
        <f t="shared" si="3"/>
        <v>72.916666666666671</v>
      </c>
      <c r="H16" s="107">
        <f t="shared" ref="H16:I16" si="4">100*H15/H7</f>
        <v>64.285714285714292</v>
      </c>
      <c r="I16" s="176">
        <f t="shared" si="4"/>
        <v>75</v>
      </c>
      <c r="J16" s="19">
        <f t="shared" si="3"/>
        <v>71.666666666666671</v>
      </c>
      <c r="K16" s="132">
        <f t="shared" si="3"/>
        <v>75</v>
      </c>
      <c r="L16" s="84"/>
      <c r="M16" s="2"/>
      <c r="O16" s="3"/>
    </row>
    <row r="17" spans="1:13" ht="15.75" x14ac:dyDescent="0.25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0">
    <mergeCell ref="L5:L7"/>
    <mergeCell ref="G5:J5"/>
    <mergeCell ref="A2:K2"/>
    <mergeCell ref="K5:K6"/>
    <mergeCell ref="M5:M6"/>
    <mergeCell ref="A1:K1"/>
    <mergeCell ref="A4:A5"/>
    <mergeCell ref="C4:F4"/>
    <mergeCell ref="G4:J4"/>
    <mergeCell ref="C5:F5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C15:E15 G15 H15:I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D31D0"/>
  </sheetPr>
  <dimension ref="A1:V16"/>
  <sheetViews>
    <sheetView zoomScaleNormal="100" workbookViewId="0">
      <selection activeCell="A3" sqref="A3"/>
    </sheetView>
  </sheetViews>
  <sheetFormatPr defaultRowHeight="12.75" x14ac:dyDescent="0.2"/>
  <cols>
    <col min="1" max="1" width="6.28515625" customWidth="1"/>
    <col min="2" max="4" width="6.7109375" customWidth="1"/>
    <col min="5" max="5" width="7.140625" customWidth="1"/>
    <col min="6" max="7" width="6.7109375" customWidth="1"/>
    <col min="8" max="8" width="7.140625" customWidth="1"/>
    <col min="9" max="11" width="6.7109375" customWidth="1"/>
    <col min="12" max="12" width="7.140625" customWidth="1"/>
    <col min="13" max="13" width="9.42578125" customWidth="1"/>
  </cols>
  <sheetData>
    <row r="1" spans="1:22" ht="30" customHeight="1" x14ac:dyDescent="0.2">
      <c r="A1" s="195" t="s">
        <v>19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5"/>
      <c r="O1" s="25"/>
      <c r="P1" s="25"/>
      <c r="Q1" s="25"/>
      <c r="R1" s="25"/>
      <c r="S1" s="25"/>
      <c r="T1" s="25"/>
      <c r="U1" s="25"/>
      <c r="V1" s="25"/>
    </row>
    <row r="2" spans="1:22" ht="48" customHeight="1" x14ac:dyDescent="0.2">
      <c r="A2" s="177" t="s">
        <v>27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2"/>
    </row>
    <row r="3" spans="1:22" ht="16.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2" ht="18" customHeight="1" thickBot="1" x14ac:dyDescent="0.25">
      <c r="A4" s="196"/>
      <c r="B4" s="197" t="s">
        <v>4</v>
      </c>
      <c r="C4" s="197"/>
      <c r="D4" s="197"/>
      <c r="E4" s="197"/>
      <c r="F4" s="198" t="s">
        <v>6</v>
      </c>
      <c r="G4" s="199"/>
      <c r="H4" s="200"/>
      <c r="I4" s="199" t="s">
        <v>7</v>
      </c>
      <c r="J4" s="199"/>
      <c r="K4" s="199"/>
      <c r="L4" s="199"/>
      <c r="M4" s="201" t="s">
        <v>8</v>
      </c>
      <c r="N4" s="2"/>
    </row>
    <row r="5" spans="1:22" ht="18" customHeight="1" thickBot="1" x14ac:dyDescent="0.25">
      <c r="A5" s="196"/>
      <c r="B5" s="63" t="s">
        <v>0</v>
      </c>
      <c r="C5" s="89" t="s">
        <v>1</v>
      </c>
      <c r="D5" s="64" t="s">
        <v>2</v>
      </c>
      <c r="E5" s="65" t="s">
        <v>5</v>
      </c>
      <c r="F5" s="66" t="s">
        <v>0</v>
      </c>
      <c r="G5" s="89" t="s">
        <v>1</v>
      </c>
      <c r="H5" s="67" t="s">
        <v>5</v>
      </c>
      <c r="I5" s="88" t="s">
        <v>0</v>
      </c>
      <c r="J5" s="89" t="s">
        <v>1</v>
      </c>
      <c r="K5" s="64" t="s">
        <v>2</v>
      </c>
      <c r="L5" s="67" t="s">
        <v>5</v>
      </c>
      <c r="M5" s="202"/>
      <c r="N5" s="2"/>
    </row>
    <row r="6" spans="1:22" ht="18" customHeight="1" thickBot="1" x14ac:dyDescent="0.25">
      <c r="A6" s="42" t="s">
        <v>3</v>
      </c>
      <c r="B6" s="72">
        <v>4</v>
      </c>
      <c r="C6" s="147">
        <v>4</v>
      </c>
      <c r="D6" s="73">
        <v>3</v>
      </c>
      <c r="E6" s="62">
        <f>SUM(B6:D6)</f>
        <v>11</v>
      </c>
      <c r="F6" s="72">
        <v>5</v>
      </c>
      <c r="G6" s="90">
        <v>4</v>
      </c>
      <c r="H6" s="32">
        <f>SUM(F6:G6)</f>
        <v>9</v>
      </c>
      <c r="I6" s="74">
        <v>3</v>
      </c>
      <c r="J6" s="148">
        <v>3</v>
      </c>
      <c r="K6" s="75">
        <v>4</v>
      </c>
      <c r="L6" s="32">
        <f>SUM(I6:K6)</f>
        <v>10</v>
      </c>
      <c r="M6" s="140">
        <f>E6+H6+L6</f>
        <v>30</v>
      </c>
      <c r="N6" s="2"/>
    </row>
    <row r="7" spans="1:22" ht="15.75" thickTop="1" x14ac:dyDescent="0.2">
      <c r="A7" s="4">
        <v>1</v>
      </c>
      <c r="B7" s="7">
        <v>4</v>
      </c>
      <c r="C7" s="115">
        <v>2</v>
      </c>
      <c r="D7" s="9">
        <v>2.5</v>
      </c>
      <c r="E7" s="59">
        <f>SUM(B7:D7)</f>
        <v>8.5</v>
      </c>
      <c r="F7" s="7">
        <v>4.5</v>
      </c>
      <c r="G7" s="115">
        <v>4</v>
      </c>
      <c r="H7" s="20">
        <f>SUM(F7:G7)</f>
        <v>8.5</v>
      </c>
      <c r="I7" s="112">
        <v>1.5</v>
      </c>
      <c r="J7" s="157">
        <v>2.5</v>
      </c>
      <c r="K7" s="9">
        <v>4</v>
      </c>
      <c r="L7" s="24">
        <f>SUM(I7:K7)</f>
        <v>8</v>
      </c>
      <c r="M7" s="141">
        <f>E7+H7+L7</f>
        <v>25</v>
      </c>
      <c r="N7" s="2"/>
    </row>
    <row r="8" spans="1:22" ht="15" x14ac:dyDescent="0.2">
      <c r="A8" s="5">
        <v>2</v>
      </c>
      <c r="B8" s="10">
        <v>3.5</v>
      </c>
      <c r="C8" s="119">
        <v>3</v>
      </c>
      <c r="D8" s="12">
        <v>2</v>
      </c>
      <c r="E8" s="60">
        <f>SUM(B8:D8)</f>
        <v>8.5</v>
      </c>
      <c r="F8" s="10">
        <v>3</v>
      </c>
      <c r="G8" s="116">
        <v>3</v>
      </c>
      <c r="H8" s="23">
        <f>SUM(F8:G8)</f>
        <v>6</v>
      </c>
      <c r="I8" s="113">
        <v>2</v>
      </c>
      <c r="J8" s="158">
        <v>2</v>
      </c>
      <c r="K8" s="12">
        <v>3.5</v>
      </c>
      <c r="L8" s="21">
        <f>SUM(I8:K8)</f>
        <v>7.5</v>
      </c>
      <c r="M8" s="142">
        <f>E8+H8+L8</f>
        <v>22</v>
      </c>
      <c r="N8" s="2"/>
    </row>
    <row r="9" spans="1:22" ht="15" x14ac:dyDescent="0.2">
      <c r="A9" s="5"/>
      <c r="B9" s="10"/>
      <c r="C9" s="119"/>
      <c r="D9" s="12"/>
      <c r="E9" s="60"/>
      <c r="F9" s="113"/>
      <c r="G9" s="119"/>
      <c r="H9" s="21"/>
      <c r="I9" s="113"/>
      <c r="J9" s="158"/>
      <c r="K9" s="12"/>
      <c r="L9" s="21"/>
      <c r="M9" s="143"/>
      <c r="N9" s="2"/>
    </row>
    <row r="10" spans="1:22" ht="15" x14ac:dyDescent="0.2">
      <c r="A10" s="5"/>
      <c r="B10" s="10"/>
      <c r="C10" s="119"/>
      <c r="D10" s="12"/>
      <c r="E10" s="60"/>
      <c r="F10" s="113"/>
      <c r="G10" s="119"/>
      <c r="H10" s="21"/>
      <c r="I10" s="113"/>
      <c r="J10" s="158"/>
      <c r="K10" s="12"/>
      <c r="L10" s="21"/>
      <c r="M10" s="143"/>
      <c r="N10" s="2"/>
    </row>
    <row r="11" spans="1:22" ht="15" x14ac:dyDescent="0.2">
      <c r="A11" s="5"/>
      <c r="B11" s="10"/>
      <c r="C11" s="119"/>
      <c r="D11" s="12"/>
      <c r="E11" s="60"/>
      <c r="F11" s="113"/>
      <c r="G11" s="119"/>
      <c r="H11" s="21"/>
      <c r="I11" s="113"/>
      <c r="J11" s="149"/>
      <c r="K11" s="117"/>
      <c r="L11" s="21"/>
      <c r="M11" s="143"/>
      <c r="N11" s="2"/>
    </row>
    <row r="12" spans="1:22" ht="15" x14ac:dyDescent="0.2">
      <c r="A12" s="5"/>
      <c r="B12" s="10"/>
      <c r="C12" s="119"/>
      <c r="D12" s="117"/>
      <c r="E12" s="60"/>
      <c r="F12" s="113"/>
      <c r="G12" s="119"/>
      <c r="H12" s="21"/>
      <c r="I12" s="123"/>
      <c r="J12" s="149"/>
      <c r="K12" s="117"/>
      <c r="L12" s="21"/>
      <c r="M12" s="143"/>
      <c r="N12" s="2"/>
    </row>
    <row r="13" spans="1:22" ht="15.75" thickBot="1" x14ac:dyDescent="0.25">
      <c r="A13" s="6"/>
      <c r="B13" s="114"/>
      <c r="C13" s="120"/>
      <c r="D13" s="121"/>
      <c r="E13" s="61"/>
      <c r="F13" s="114"/>
      <c r="G13" s="120"/>
      <c r="H13" s="22"/>
      <c r="I13" s="124"/>
      <c r="J13" s="150"/>
      <c r="K13" s="121"/>
      <c r="L13" s="22"/>
      <c r="M13" s="144"/>
      <c r="N13" s="2"/>
    </row>
    <row r="14" spans="1:22" ht="15" x14ac:dyDescent="0.2">
      <c r="A14" s="16" t="s">
        <v>10</v>
      </c>
      <c r="B14" s="91">
        <f>AVERAGE(B7:B13)</f>
        <v>3.75</v>
      </c>
      <c r="C14" s="92">
        <f>AVERAGE(C7:C13)</f>
        <v>2.5</v>
      </c>
      <c r="D14" s="93">
        <f>AVERAGE(D7:D13)</f>
        <v>2.25</v>
      </c>
      <c r="E14" s="68">
        <f>AVERAGE(E7:E13)</f>
        <v>8.5</v>
      </c>
      <c r="F14" s="94">
        <f t="shared" ref="F14:M14" si="0">AVERAGE(F7:F13)</f>
        <v>3.75</v>
      </c>
      <c r="G14" s="92">
        <f>AVERAGE(G7:G13)</f>
        <v>3.5</v>
      </c>
      <c r="H14" s="69">
        <f t="shared" si="0"/>
        <v>7.25</v>
      </c>
      <c r="I14" s="91">
        <f t="shared" si="0"/>
        <v>1.75</v>
      </c>
      <c r="J14" s="92">
        <f t="shared" ref="J14" si="1">AVERAGE(J7:J13)</f>
        <v>2.25</v>
      </c>
      <c r="K14" s="93">
        <f t="shared" si="0"/>
        <v>3.75</v>
      </c>
      <c r="L14" s="69">
        <f t="shared" si="0"/>
        <v>7.75</v>
      </c>
      <c r="M14" s="145">
        <f t="shared" si="0"/>
        <v>23.5</v>
      </c>
      <c r="N14" s="2"/>
    </row>
    <row r="15" spans="1:22" ht="16.5" thickBot="1" x14ac:dyDescent="0.25">
      <c r="A15" s="17" t="s">
        <v>9</v>
      </c>
      <c r="B15" s="95">
        <f t="shared" ref="B15:M15" si="2">100*B14/B6</f>
        <v>93.75</v>
      </c>
      <c r="C15" s="96">
        <f t="shared" ref="C15" si="3">100*C14/C6</f>
        <v>62.5</v>
      </c>
      <c r="D15" s="97">
        <f t="shared" si="2"/>
        <v>75</v>
      </c>
      <c r="E15" s="70">
        <f t="shared" si="2"/>
        <v>77.272727272727266</v>
      </c>
      <c r="F15" s="98">
        <f t="shared" si="2"/>
        <v>75</v>
      </c>
      <c r="G15" s="96">
        <f>100*G14/G6</f>
        <v>87.5</v>
      </c>
      <c r="H15" s="71">
        <f t="shared" si="2"/>
        <v>80.555555555555557</v>
      </c>
      <c r="I15" s="95">
        <f t="shared" si="2"/>
        <v>58.333333333333336</v>
      </c>
      <c r="J15" s="96">
        <f t="shared" ref="J15" si="4">100*J14/J6</f>
        <v>75</v>
      </c>
      <c r="K15" s="97">
        <f t="shared" si="2"/>
        <v>93.75</v>
      </c>
      <c r="L15" s="71">
        <f t="shared" si="2"/>
        <v>77.5</v>
      </c>
      <c r="M15" s="146">
        <f t="shared" si="2"/>
        <v>78.333333333333329</v>
      </c>
      <c r="N15" s="2"/>
      <c r="P15" s="3"/>
    </row>
    <row r="16" spans="1:22" ht="15.75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mergeCells count="7">
    <mergeCell ref="A1:M1"/>
    <mergeCell ref="A2:M2"/>
    <mergeCell ref="A4:A5"/>
    <mergeCell ref="B4:E4"/>
    <mergeCell ref="F4:H4"/>
    <mergeCell ref="I4:L4"/>
    <mergeCell ref="M4:M5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E15 H15" formula="1"/>
    <ignoredError sqref="E7:E8 F14 C14:D14 B14 J14:K14 I14 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6"/>
  </sheetPr>
  <dimension ref="A1:P16"/>
  <sheetViews>
    <sheetView tabSelected="1" zoomScaleNormal="100" workbookViewId="0">
      <selection activeCell="A3" sqref="A3"/>
    </sheetView>
  </sheetViews>
  <sheetFormatPr defaultRowHeight="12.75" x14ac:dyDescent="0.2"/>
  <cols>
    <col min="1" max="1" width="6.28515625" customWidth="1"/>
    <col min="2" max="12" width="8.140625" customWidth="1"/>
    <col min="13" max="13" width="9.42578125" customWidth="1"/>
  </cols>
  <sheetData>
    <row r="1" spans="1:16" ht="30" customHeight="1" x14ac:dyDescent="0.2">
      <c r="A1" s="206" t="s">
        <v>11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"/>
    </row>
    <row r="2" spans="1:16" ht="55.5" customHeight="1" x14ac:dyDescent="0.2">
      <c r="A2" s="177" t="s">
        <v>28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2"/>
    </row>
    <row r="3" spans="1:16" ht="16.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8" customHeight="1" thickBot="1" x14ac:dyDescent="0.25">
      <c r="A4" s="196"/>
      <c r="B4" s="204" t="s">
        <v>4</v>
      </c>
      <c r="C4" s="197"/>
      <c r="D4" s="197"/>
      <c r="E4" s="197"/>
      <c r="F4" s="205"/>
      <c r="G4" s="212" t="s">
        <v>6</v>
      </c>
      <c r="H4" s="205"/>
      <c r="I4" s="209" t="s">
        <v>7</v>
      </c>
      <c r="J4" s="210"/>
      <c r="K4" s="210"/>
      <c r="L4" s="211"/>
      <c r="M4" s="207" t="s">
        <v>8</v>
      </c>
      <c r="N4" s="2"/>
    </row>
    <row r="5" spans="1:16" ht="18" customHeight="1" thickBot="1" x14ac:dyDescent="0.25">
      <c r="A5" s="203"/>
      <c r="B5" s="154" t="s">
        <v>29</v>
      </c>
      <c r="C5" s="155" t="s">
        <v>31</v>
      </c>
      <c r="D5" s="155" t="s">
        <v>30</v>
      </c>
      <c r="E5" s="156" t="s">
        <v>32</v>
      </c>
      <c r="F5" s="169" t="s">
        <v>5</v>
      </c>
      <c r="G5" s="168" t="s">
        <v>33</v>
      </c>
      <c r="H5" s="170" t="s">
        <v>5</v>
      </c>
      <c r="I5" s="88" t="s">
        <v>0</v>
      </c>
      <c r="J5" s="89" t="s">
        <v>1</v>
      </c>
      <c r="K5" s="89" t="s">
        <v>2</v>
      </c>
      <c r="L5" s="169" t="s">
        <v>5</v>
      </c>
      <c r="M5" s="208"/>
      <c r="N5" s="2"/>
    </row>
    <row r="6" spans="1:16" ht="18" customHeight="1" thickBot="1" x14ac:dyDescent="0.25">
      <c r="A6" s="31" t="s">
        <v>3</v>
      </c>
      <c r="B6" s="109">
        <v>3</v>
      </c>
      <c r="C6" s="111">
        <v>3</v>
      </c>
      <c r="D6" s="111">
        <v>3</v>
      </c>
      <c r="E6" s="110">
        <v>3</v>
      </c>
      <c r="F6" s="32">
        <f>SUM(B6:E6)</f>
        <v>12</v>
      </c>
      <c r="G6" s="162">
        <v>7</v>
      </c>
      <c r="H6" s="161">
        <f>G6</f>
        <v>7</v>
      </c>
      <c r="I6" s="109">
        <v>6</v>
      </c>
      <c r="J6" s="159">
        <v>2</v>
      </c>
      <c r="K6" s="160">
        <v>3</v>
      </c>
      <c r="L6" s="32">
        <f>SUM(I6:K6)</f>
        <v>11</v>
      </c>
      <c r="M6" s="133">
        <f>F6+H6+L6</f>
        <v>30</v>
      </c>
      <c r="N6" s="2"/>
    </row>
    <row r="7" spans="1:16" ht="15.75" thickTop="1" x14ac:dyDescent="0.2">
      <c r="A7" s="4">
        <v>1</v>
      </c>
      <c r="B7" s="7">
        <v>2.5</v>
      </c>
      <c r="C7" s="85">
        <v>2</v>
      </c>
      <c r="D7" s="85">
        <v>3</v>
      </c>
      <c r="E7" s="8">
        <v>1.5</v>
      </c>
      <c r="F7" s="20">
        <f>SUM(B7:E7)</f>
        <v>9</v>
      </c>
      <c r="G7" s="164">
        <v>5</v>
      </c>
      <c r="H7" s="153">
        <f>G7</f>
        <v>5</v>
      </c>
      <c r="I7" s="7">
        <v>5</v>
      </c>
      <c r="J7" s="115">
        <v>1</v>
      </c>
      <c r="K7" s="115">
        <v>2</v>
      </c>
      <c r="L7" s="20">
        <f>SUM(I7:K7)</f>
        <v>8</v>
      </c>
      <c r="M7" s="134">
        <f>F7+H7+L7</f>
        <v>22</v>
      </c>
      <c r="N7" s="2"/>
    </row>
    <row r="8" spans="1:16" ht="15" x14ac:dyDescent="0.2">
      <c r="A8" s="5">
        <v>2</v>
      </c>
      <c r="B8" s="10">
        <v>2</v>
      </c>
      <c r="C8" s="86">
        <v>2.5</v>
      </c>
      <c r="D8" s="86">
        <v>2.5</v>
      </c>
      <c r="E8" s="11">
        <v>1.5</v>
      </c>
      <c r="F8" s="21">
        <f>SUM(B8:E8)</f>
        <v>8.5</v>
      </c>
      <c r="G8" s="165">
        <v>4</v>
      </c>
      <c r="H8" s="151">
        <f>G8</f>
        <v>4</v>
      </c>
      <c r="I8" s="10">
        <v>4.5</v>
      </c>
      <c r="J8" s="119">
        <v>2</v>
      </c>
      <c r="K8" s="119">
        <v>2</v>
      </c>
      <c r="L8" s="21">
        <f>SUM(I8:K8)</f>
        <v>8.5</v>
      </c>
      <c r="M8" s="135">
        <f>F8+H8+L8</f>
        <v>21</v>
      </c>
      <c r="N8" s="2"/>
    </row>
    <row r="9" spans="1:16" ht="15" x14ac:dyDescent="0.2">
      <c r="A9" s="5"/>
      <c r="B9" s="113"/>
      <c r="C9" s="118"/>
      <c r="D9" s="86"/>
      <c r="E9" s="11"/>
      <c r="F9" s="21"/>
      <c r="G9" s="166"/>
      <c r="H9" s="151"/>
      <c r="I9" s="10"/>
      <c r="J9" s="119"/>
      <c r="K9" s="119"/>
      <c r="L9" s="21"/>
      <c r="M9" s="136"/>
      <c r="N9" s="2"/>
    </row>
    <row r="10" spans="1:16" ht="15" x14ac:dyDescent="0.2">
      <c r="A10" s="5"/>
      <c r="B10" s="113"/>
      <c r="C10" s="118"/>
      <c r="D10" s="86"/>
      <c r="E10" s="11"/>
      <c r="F10" s="21"/>
      <c r="G10" s="166"/>
      <c r="H10" s="151"/>
      <c r="I10" s="10"/>
      <c r="J10" s="119"/>
      <c r="K10" s="119"/>
      <c r="L10" s="21"/>
      <c r="M10" s="136"/>
      <c r="N10" s="2"/>
    </row>
    <row r="11" spans="1:16" ht="15" x14ac:dyDescent="0.2">
      <c r="A11" s="5"/>
      <c r="B11" s="113"/>
      <c r="C11" s="118"/>
      <c r="D11" s="86"/>
      <c r="E11" s="11"/>
      <c r="F11" s="21"/>
      <c r="G11" s="166"/>
      <c r="H11" s="151"/>
      <c r="I11" s="10"/>
      <c r="J11" s="119"/>
      <c r="K11" s="119"/>
      <c r="L11" s="21"/>
      <c r="M11" s="136"/>
      <c r="N11" s="2"/>
    </row>
    <row r="12" spans="1:16" ht="15" x14ac:dyDescent="0.2">
      <c r="A12" s="5"/>
      <c r="B12" s="113"/>
      <c r="C12" s="118"/>
      <c r="D12" s="86"/>
      <c r="E12" s="11"/>
      <c r="F12" s="21"/>
      <c r="G12" s="166"/>
      <c r="H12" s="151"/>
      <c r="I12" s="10"/>
      <c r="J12" s="119"/>
      <c r="K12" s="119"/>
      <c r="L12" s="21"/>
      <c r="M12" s="136"/>
      <c r="N12" s="2"/>
    </row>
    <row r="13" spans="1:16" ht="15.75" thickBot="1" x14ac:dyDescent="0.25">
      <c r="A13" s="6"/>
      <c r="B13" s="114"/>
      <c r="C13" s="122"/>
      <c r="D13" s="87"/>
      <c r="E13" s="14"/>
      <c r="F13" s="22"/>
      <c r="G13" s="163"/>
      <c r="H13" s="152"/>
      <c r="I13" s="13"/>
      <c r="J13" s="120"/>
      <c r="K13" s="120"/>
      <c r="L13" s="22"/>
      <c r="M13" s="137"/>
      <c r="N13" s="2"/>
    </row>
    <row r="14" spans="1:16" ht="15" x14ac:dyDescent="0.2">
      <c r="A14" s="16" t="s">
        <v>10</v>
      </c>
      <c r="B14" s="91">
        <f t="shared" ref="B14:M14" si="0">AVERAGE(B7:B13)</f>
        <v>2.25</v>
      </c>
      <c r="C14" s="92">
        <f t="shared" ref="C14:D14" si="1">AVERAGE(C7:C13)</f>
        <v>2.25</v>
      </c>
      <c r="D14" s="92">
        <f t="shared" si="1"/>
        <v>2.75</v>
      </c>
      <c r="E14" s="93">
        <f t="shared" si="0"/>
        <v>1.5</v>
      </c>
      <c r="F14" s="167">
        <f t="shared" si="0"/>
        <v>8.75</v>
      </c>
      <c r="G14" s="93">
        <f t="shared" ref="G14:H14" si="2">AVERAGE(G7:G13)</f>
        <v>4.5</v>
      </c>
      <c r="H14" s="167">
        <f t="shared" si="2"/>
        <v>4.5</v>
      </c>
      <c r="I14" s="91">
        <f t="shared" si="0"/>
        <v>4.75</v>
      </c>
      <c r="J14" s="92">
        <f t="shared" ref="J14:K14" si="3">AVERAGE(J7:J13)</f>
        <v>1.5</v>
      </c>
      <c r="K14" s="93">
        <f t="shared" si="3"/>
        <v>2</v>
      </c>
      <c r="L14" s="69">
        <f t="shared" si="0"/>
        <v>8.25</v>
      </c>
      <c r="M14" s="138">
        <f t="shared" si="0"/>
        <v>21.5</v>
      </c>
      <c r="N14" s="2"/>
    </row>
    <row r="15" spans="1:16" ht="16.5" thickBot="1" x14ac:dyDescent="0.25">
      <c r="A15" s="17" t="s">
        <v>9</v>
      </c>
      <c r="B15" s="95">
        <f t="shared" ref="B15:M15" si="4">100*B14/B6</f>
        <v>75</v>
      </c>
      <c r="C15" s="96">
        <f t="shared" ref="C15:D15" si="5">100*C14/C6</f>
        <v>75</v>
      </c>
      <c r="D15" s="96">
        <f t="shared" si="5"/>
        <v>91.666666666666671</v>
      </c>
      <c r="E15" s="97">
        <f t="shared" si="4"/>
        <v>50</v>
      </c>
      <c r="F15" s="71">
        <f t="shared" si="4"/>
        <v>72.916666666666671</v>
      </c>
      <c r="G15" s="97">
        <f t="shared" ref="G15:H15" si="6">100*G14/G6</f>
        <v>64.285714285714292</v>
      </c>
      <c r="H15" s="71">
        <f t="shared" si="6"/>
        <v>64.285714285714292</v>
      </c>
      <c r="I15" s="95">
        <f t="shared" si="4"/>
        <v>79.166666666666671</v>
      </c>
      <c r="J15" s="96">
        <f t="shared" ref="J15:K15" si="7">100*J14/J6</f>
        <v>75</v>
      </c>
      <c r="K15" s="97">
        <f t="shared" si="7"/>
        <v>66.666666666666671</v>
      </c>
      <c r="L15" s="71">
        <f t="shared" si="4"/>
        <v>75</v>
      </c>
      <c r="M15" s="139">
        <f t="shared" si="4"/>
        <v>71.666666666666671</v>
      </c>
      <c r="N15" s="2"/>
      <c r="P15" s="3"/>
    </row>
    <row r="16" spans="1:16" ht="15.75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mergeCells count="7">
    <mergeCell ref="A4:A5"/>
    <mergeCell ref="B4:F4"/>
    <mergeCell ref="A1:M1"/>
    <mergeCell ref="A2:M2"/>
    <mergeCell ref="M4:M5"/>
    <mergeCell ref="I4:L4"/>
    <mergeCell ref="G4:H4"/>
  </mergeCells>
  <pageMargins left="0.75" right="0.75" top="1" bottom="1" header="0.4921259845" footer="0.4921259845"/>
  <pageSetup paperSize="9" orientation="portrait" horizontalDpi="300" verticalDpi="300" r:id="rId1"/>
  <headerFooter alignWithMargins="0"/>
  <ignoredErrors>
    <ignoredError sqref="F7:F8 I14 E14 B14 C14:D14 G14:H15 J14:K14" formulaRange="1"/>
    <ignoredError sqref="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vysledky_60CHOskB</vt:lpstr>
      <vt:lpstr>ACh-list</vt:lpstr>
      <vt:lpstr>OCh-list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2017-01-31T10:56:32Z</dcterms:created>
  <dcterms:modified xsi:type="dcterms:W3CDTF">2024-03-11T07:12:16Z</dcterms:modified>
</cp:coreProperties>
</file>