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90" windowWidth="20840" windowHeight="9690" activeTab="3"/>
  </bookViews>
  <sheets>
    <sheet name="vysledky_60CHOkkB" sheetId="4" r:id="rId1"/>
    <sheet name="ACh-list" sheetId="2" r:id="rId2"/>
    <sheet name="OCh-list" sheetId="1" r:id="rId3"/>
    <sheet name="Prax-list" sheetId="3" r:id="rId4"/>
  </sheets>
  <definedNames>
    <definedName name="aaa">#REF!</definedName>
    <definedName name="aaaa">#REF!</definedName>
    <definedName name="c_Fe">#REF!</definedName>
    <definedName name="cc_Fe">#REF!</definedName>
    <definedName name="ccFe">#REF!</definedName>
    <definedName name="hmotnosť">#REF!</definedName>
    <definedName name="Iónový_súčin_vody">#REF!</definedName>
    <definedName name="Konc_H">#REF!</definedName>
    <definedName name="Ks">#REF!</definedName>
    <definedName name="Molekulová_hm">#REF!</definedName>
    <definedName name="o">#REF!</definedName>
    <definedName name="Objem">#REF!</definedName>
    <definedName name="pKs">#REF!</definedName>
    <definedName name="pKsf">#REF!</definedName>
    <definedName name="q">#REF!</definedName>
    <definedName name="vaha">#REF!</definedName>
  </definedNames>
  <calcPr calcId="162913"/>
</workbook>
</file>

<file path=xl/calcChain.xml><?xml version="1.0" encoding="utf-8"?>
<calcChain xmlns="http://schemas.openxmlformats.org/spreadsheetml/2006/main">
  <c r="J15" i="4" l="1"/>
  <c r="J16" i="4" s="1"/>
  <c r="K15" i="4"/>
  <c r="K16" i="4"/>
  <c r="R9" i="4"/>
  <c r="R10" i="4"/>
  <c r="R8" i="4"/>
  <c r="G15" i="3"/>
  <c r="G16" i="3"/>
  <c r="C15" i="3"/>
  <c r="D15" i="3"/>
  <c r="E15" i="3"/>
  <c r="E16" i="3" s="1"/>
  <c r="C16" i="3"/>
  <c r="D16" i="3"/>
  <c r="M8" i="1"/>
  <c r="M7" i="1"/>
  <c r="J14" i="2"/>
  <c r="J15" i="2" s="1"/>
  <c r="H8" i="1" l="1"/>
  <c r="H7" i="1"/>
  <c r="H14" i="1" s="1"/>
  <c r="H15" i="1" s="1"/>
  <c r="G14" i="1"/>
  <c r="G15" i="1" s="1"/>
  <c r="H6" i="1"/>
  <c r="K14" i="1"/>
  <c r="K15" i="1" s="1"/>
  <c r="I14" i="1"/>
  <c r="I15" i="1" s="1"/>
  <c r="E14" i="1"/>
  <c r="E15" i="1" s="1"/>
  <c r="D14" i="1"/>
  <c r="D15" i="1" s="1"/>
  <c r="C14" i="1"/>
  <c r="C15" i="1" s="1"/>
  <c r="B14" i="1"/>
  <c r="B15" i="1" s="1"/>
  <c r="L8" i="1"/>
  <c r="J8" i="1"/>
  <c r="F8" i="1"/>
  <c r="L7" i="1"/>
  <c r="J7" i="1"/>
  <c r="J14" i="1" s="1"/>
  <c r="F7" i="1"/>
  <c r="F14" i="1" s="1"/>
  <c r="L6" i="1"/>
  <c r="J6" i="1"/>
  <c r="F6" i="1"/>
  <c r="M6" i="1" s="1"/>
  <c r="L14" i="1" l="1"/>
  <c r="J15" i="1"/>
  <c r="L15" i="1"/>
  <c r="F15" i="1"/>
  <c r="M14" i="1"/>
  <c r="M15" i="1" l="1"/>
  <c r="M15" i="3" l="1"/>
  <c r="M16" i="3" s="1"/>
  <c r="J7" i="3"/>
  <c r="P9" i="4" l="1"/>
  <c r="P8" i="4"/>
  <c r="O15" i="4" l="1"/>
  <c r="O16" i="4" s="1"/>
  <c r="N15" i="4"/>
  <c r="N16" i="4" s="1"/>
  <c r="O15" i="3"/>
  <c r="O16" i="3" s="1"/>
  <c r="Q8" i="3"/>
  <c r="Q9" i="3"/>
  <c r="P9" i="3"/>
  <c r="P8" i="3"/>
  <c r="P7" i="3"/>
  <c r="Q7" i="3" s="1"/>
  <c r="P7" i="4"/>
  <c r="F15" i="3" l="1"/>
  <c r="F16" i="3" s="1"/>
  <c r="N15" i="3"/>
  <c r="N16" i="3" s="1"/>
  <c r="H15" i="3" l="1"/>
  <c r="H16" i="3" s="1"/>
  <c r="F15" i="4" l="1"/>
  <c r="F16" i="4" s="1"/>
  <c r="G14" i="2"/>
  <c r="G15" i="2" s="1"/>
  <c r="F14" i="2"/>
  <c r="F15" i="2" s="1"/>
  <c r="H8" i="2"/>
  <c r="H7" i="2"/>
  <c r="H6" i="2"/>
  <c r="L15" i="3"/>
  <c r="L16" i="3" s="1"/>
  <c r="C14" i="2"/>
  <c r="C15" i="2" s="1"/>
  <c r="E6" i="2"/>
  <c r="J8" i="3"/>
  <c r="J9" i="3"/>
  <c r="L15" i="4"/>
  <c r="L16" i="4" s="1"/>
  <c r="H9" i="4"/>
  <c r="H8" i="4"/>
  <c r="I15" i="3"/>
  <c r="I16" i="3" s="1"/>
  <c r="K15" i="3"/>
  <c r="K16" i="3" s="1"/>
  <c r="P15" i="3"/>
  <c r="P16" i="3" s="1"/>
  <c r="G15" i="4"/>
  <c r="G16" i="4" s="1"/>
  <c r="M7" i="4"/>
  <c r="H7" i="4"/>
  <c r="E15" i="4"/>
  <c r="E16" i="4" s="1"/>
  <c r="P15" i="4"/>
  <c r="P16" i="4" s="1"/>
  <c r="I15" i="4"/>
  <c r="I16" i="4" s="1"/>
  <c r="M9" i="4"/>
  <c r="M8" i="4"/>
  <c r="B15" i="3"/>
  <c r="B16" i="3" s="1"/>
  <c r="K14" i="2"/>
  <c r="K15" i="2" s="1"/>
  <c r="I14" i="2"/>
  <c r="I15" i="2" s="1"/>
  <c r="D14" i="2"/>
  <c r="D15" i="2" s="1"/>
  <c r="B14" i="2"/>
  <c r="B15" i="2" s="1"/>
  <c r="L8" i="2"/>
  <c r="E8" i="2"/>
  <c r="L7" i="2"/>
  <c r="E7" i="2"/>
  <c r="L6" i="2"/>
  <c r="H14" i="2" l="1"/>
  <c r="H15" i="2" s="1"/>
  <c r="M8" i="2"/>
  <c r="L14" i="2"/>
  <c r="L15" i="2" s="1"/>
  <c r="M15" i="4"/>
  <c r="M16" i="4" s="1"/>
  <c r="Q15" i="3"/>
  <c r="J15" i="3"/>
  <c r="J16" i="3" s="1"/>
  <c r="Q9" i="4"/>
  <c r="Q8" i="4"/>
  <c r="Q7" i="4"/>
  <c r="H15" i="4"/>
  <c r="H16" i="4" s="1"/>
  <c r="M6" i="2"/>
  <c r="E14" i="2"/>
  <c r="E15" i="2" s="1"/>
  <c r="M7" i="2"/>
  <c r="M14" i="2" l="1"/>
  <c r="M15" i="2" s="1"/>
  <c r="Q15" i="4"/>
  <c r="Q16" i="4" s="1"/>
  <c r="Q16" i="3" l="1"/>
</calcChain>
</file>

<file path=xl/sharedStrings.xml><?xml version="1.0" encoding="utf-8"?>
<sst xmlns="http://schemas.openxmlformats.org/spreadsheetml/2006/main" count="95" uniqueCount="56">
  <si>
    <t>a</t>
  </si>
  <si>
    <t>b</t>
  </si>
  <si>
    <t>c</t>
  </si>
  <si>
    <t>No.</t>
  </si>
  <si>
    <t>d</t>
  </si>
  <si>
    <t>Úloha 1</t>
  </si>
  <si>
    <t>suma</t>
  </si>
  <si>
    <t>Úloha 2</t>
  </si>
  <si>
    <t>Úloha 3</t>
  </si>
  <si>
    <t>celková suma</t>
  </si>
  <si>
    <t>%</t>
  </si>
  <si>
    <t>&lt;&gt;</t>
  </si>
  <si>
    <t>Tabuľka na výpočet bodov pre  úlohy z Organickej chémie</t>
  </si>
  <si>
    <t>Tabuľka na výpočet bodov z Praktických úloh</t>
  </si>
  <si>
    <t>Praktické úlohy</t>
  </si>
  <si>
    <t>Priezvisko a meno</t>
  </si>
  <si>
    <t xml:space="preserve"> Všeobecná a anorganická chémia</t>
  </si>
  <si>
    <t>Úlohy</t>
  </si>
  <si>
    <t>Organická chémia</t>
  </si>
  <si>
    <t>úspešný riešiteľ</t>
  </si>
  <si>
    <t>pripravoval(a)</t>
  </si>
  <si>
    <t>Tabuľka na výpočet bodov pre  úlohy zo Všeobecnej a anorganickej chémie</t>
  </si>
  <si>
    <t>PaeDr. Pálszegi Tibor</t>
  </si>
  <si>
    <t>Komenský Jan Ámos</t>
  </si>
  <si>
    <t xml:space="preserve">Gymnázium Kláštor pod Znievom, Gymnaziálna 23, 038 43 Kláštor pod Znievom      </t>
  </si>
  <si>
    <t>rel %</t>
  </si>
  <si>
    <t>titrácie</t>
  </si>
  <si>
    <t>suma experiment</t>
  </si>
  <si>
    <t xml:space="preserve">                                                                                                        </t>
  </si>
  <si>
    <t>Experimentálna časť</t>
  </si>
  <si>
    <t>Teoretická časť</t>
  </si>
  <si>
    <r>
      <t xml:space="preserve">Kontakt - e-mail                 </t>
    </r>
    <r>
      <rPr>
        <sz val="8"/>
        <rFont val="Arial"/>
        <family val="2"/>
        <charset val="238"/>
      </rPr>
      <t>(úsp. riešiteľ)</t>
    </r>
  </si>
  <si>
    <t>Názov a adresa školy</t>
  </si>
  <si>
    <t>Cserepes Károly</t>
  </si>
  <si>
    <t>karoly.cserpes@citromail.hu</t>
  </si>
  <si>
    <t>Spojená škola-Gym s VJM, Lichnerova 71, 90301 Senec</t>
  </si>
  <si>
    <t>Chemman Ernest</t>
  </si>
  <si>
    <t>chemman.ernest@gmx.net</t>
  </si>
  <si>
    <t>Duetsche Schule Bratislava, Palisády 51, 811 06 Bratislava</t>
  </si>
  <si>
    <t>Jánošíková Anna</t>
  </si>
  <si>
    <t>janosikova.anna@hotmail.sk</t>
  </si>
  <si>
    <t>PaeDr. Bača Juraj</t>
  </si>
  <si>
    <t>≥ 40 %</t>
  </si>
  <si>
    <t>Exp.</t>
  </si>
  <si>
    <t>Teória</t>
  </si>
  <si>
    <t>suma teória</t>
  </si>
  <si>
    <t>60. ročník Chemickej olympiády - krajské kolo, kategória B, školský rok 2023/2024</t>
  </si>
  <si>
    <r>
      <rPr>
        <sz val="14"/>
        <color indexed="10"/>
        <rFont val="Arial"/>
        <family val="2"/>
        <charset val="238"/>
      </rPr>
      <t>Bratislavský kraj,</t>
    </r>
    <r>
      <rPr>
        <sz val="14"/>
        <color indexed="12"/>
        <rFont val="Arial"/>
        <family val="2"/>
        <charset val="238"/>
      </rPr>
      <t xml:space="preserve"> 11. 4. 2024</t>
    </r>
  </si>
  <si>
    <r>
      <t xml:space="preserve">a) priprava </t>
    </r>
    <r>
      <rPr>
        <sz val="9"/>
        <color indexed="18"/>
        <rFont val="Wingdings"/>
        <charset val="2"/>
      </rPr>
      <t xml:space="preserve">¤ </t>
    </r>
    <r>
      <rPr>
        <sz val="9"/>
        <color indexed="18"/>
        <rFont val="Arial"/>
        <family val="2"/>
        <charset val="238"/>
      </rPr>
      <t>vzorky</t>
    </r>
  </si>
  <si>
    <r>
      <t xml:space="preserve">b) výpočet </t>
    </r>
    <r>
      <rPr>
        <i/>
        <sz val="9"/>
        <color indexed="18"/>
        <rFont val="Arial"/>
        <family val="2"/>
        <charset val="238"/>
      </rPr>
      <t>m</t>
    </r>
    <r>
      <rPr>
        <sz val="9"/>
        <color indexed="18"/>
        <rFont val="Arial"/>
        <family val="2"/>
        <charset val="238"/>
      </rPr>
      <t>(K3)</t>
    </r>
  </si>
  <si>
    <r>
      <t xml:space="preserve">b) priprava </t>
    </r>
    <r>
      <rPr>
        <sz val="9"/>
        <color indexed="18"/>
        <rFont val="Wingdings"/>
        <charset val="2"/>
      </rPr>
      <t xml:space="preserve">¤ </t>
    </r>
    <r>
      <rPr>
        <sz val="9"/>
        <color indexed="18"/>
        <rFont val="Arial"/>
        <family val="2"/>
        <charset val="238"/>
      </rPr>
      <t>K3</t>
    </r>
  </si>
  <si>
    <r>
      <t xml:space="preserve">b) váženie </t>
    </r>
    <r>
      <rPr>
        <sz val="9"/>
        <color indexed="18"/>
        <rFont val="Arial"/>
        <family val="2"/>
        <charset val="238"/>
      </rPr>
      <t>K3</t>
    </r>
  </si>
  <si>
    <r>
      <t xml:space="preserve">c) výpočet </t>
    </r>
    <r>
      <rPr>
        <i/>
        <sz val="9"/>
        <color rgb="FF000080"/>
        <rFont val="Arial"/>
        <family val="2"/>
      </rPr>
      <t>M</t>
    </r>
    <r>
      <rPr>
        <sz val="9"/>
        <color rgb="FF000080"/>
        <rFont val="Arial"/>
        <family val="2"/>
      </rPr>
      <t>(Bi</t>
    </r>
    <r>
      <rPr>
        <sz val="9"/>
        <color indexed="18"/>
        <rFont val="Calibri"/>
        <family val="2"/>
        <charset val="238"/>
        <scheme val="minor"/>
      </rPr>
      <t>)</t>
    </r>
  </si>
  <si>
    <r>
      <t xml:space="preserve">c) výpočet </t>
    </r>
    <r>
      <rPr>
        <i/>
        <sz val="9"/>
        <color rgb="FF000080"/>
        <rFont val="Arial"/>
        <family val="2"/>
      </rPr>
      <t>M</t>
    </r>
    <r>
      <rPr>
        <sz val="9"/>
        <color rgb="FF000080"/>
        <rFont val="Arial"/>
        <family val="2"/>
      </rPr>
      <t>(Zn</t>
    </r>
    <r>
      <rPr>
        <sz val="9"/>
        <color indexed="18"/>
        <rFont val="Calibri"/>
        <family val="2"/>
        <charset val="238"/>
        <scheme val="minor"/>
      </rPr>
      <t>)</t>
    </r>
  </si>
  <si>
    <t>Úloha 4</t>
  </si>
  <si>
    <t>60. ročník Chemickej olympiády - krajské kolo, školský rok 2023/2024, Kategória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</si>
</sst>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CC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0000FF"/>
      <name val="Arial"/>
      <family val="2"/>
      <charset val="238"/>
    </font>
    <font>
      <sz val="11"/>
      <color rgb="FF000080"/>
      <name val="Arial"/>
      <family val="2"/>
      <charset val="238"/>
    </font>
    <font>
      <b/>
      <sz val="11"/>
      <color rgb="FF000080"/>
      <name val="Arial"/>
      <family val="2"/>
      <charset val="238"/>
    </font>
    <font>
      <b/>
      <sz val="10"/>
      <color rgb="FF000099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2060"/>
      <name val="Arial"/>
      <family val="2"/>
      <charset val="238"/>
    </font>
    <font>
      <b/>
      <sz val="9"/>
      <color rgb="FF000080"/>
      <name val="Arial"/>
      <family val="2"/>
      <charset val="238"/>
    </font>
    <font>
      <i/>
      <sz val="18"/>
      <color rgb="FFFF0000"/>
      <name val="Arial CE"/>
      <charset val="238"/>
    </font>
    <font>
      <b/>
      <i/>
      <sz val="10"/>
      <color rgb="FF00008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sz val="14"/>
      <color rgb="FF0000CC"/>
      <name val="Arial"/>
      <family val="2"/>
      <charset val="238"/>
    </font>
    <font>
      <b/>
      <sz val="12"/>
      <color rgb="FF0000FF"/>
      <name val="Arial"/>
      <family val="2"/>
      <charset val="238"/>
    </font>
    <font>
      <i/>
      <sz val="11"/>
      <color rgb="FF000080"/>
      <name val="Arial"/>
      <family val="2"/>
      <charset val="238"/>
    </font>
    <font>
      <sz val="9"/>
      <color rgb="FF000080"/>
      <name val="Arial"/>
      <family val="2"/>
      <charset val="238"/>
    </font>
    <font>
      <i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sz val="9"/>
      <color indexed="18"/>
      <name val="Wingdings"/>
      <charset val="2"/>
    </font>
    <font>
      <sz val="9"/>
      <color indexed="18"/>
      <name val="Calibri"/>
      <family val="2"/>
      <charset val="238"/>
      <scheme val="minor"/>
    </font>
    <font>
      <i/>
      <sz val="9"/>
      <color rgb="FF000080"/>
      <name val="Arial"/>
      <family val="2"/>
    </font>
    <font>
      <sz val="14"/>
      <color rgb="FF0000CC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12"/>
      <name val="Arial"/>
      <family val="2"/>
      <charset val="238"/>
    </font>
    <font>
      <sz val="10"/>
      <color rgb="FF000080"/>
      <name val="Arial"/>
      <family val="2"/>
      <charset val="238"/>
    </font>
    <font>
      <u/>
      <sz val="10"/>
      <color theme="10"/>
      <name val="Arial CE"/>
      <charset val="238"/>
    </font>
    <font>
      <sz val="8"/>
      <color theme="1"/>
      <name val="Arial CE"/>
      <charset val="238"/>
    </font>
    <font>
      <sz val="9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b/>
      <i/>
      <sz val="11"/>
      <color rgb="FFC00000"/>
      <name val="Arial"/>
      <family val="2"/>
      <charset val="238"/>
    </font>
    <font>
      <b/>
      <sz val="10"/>
      <color rgb="FF000080"/>
      <name val="Arial Narrow"/>
      <family val="2"/>
      <charset val="238"/>
    </font>
    <font>
      <sz val="10"/>
      <name val="Arial CE"/>
      <charset val="238"/>
    </font>
    <font>
      <sz val="9"/>
      <color rgb="FF000080"/>
      <name val="Arial"/>
      <family val="2"/>
    </font>
    <font>
      <b/>
      <sz val="10"/>
      <name val="Arial CE"/>
      <charset val="238"/>
    </font>
    <font>
      <b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EE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AF0"/>
        <bgColor indexed="64"/>
      </patternFill>
    </fill>
    <fill>
      <patternFill patternType="solid">
        <fgColor rgb="FFF8FC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4F3F2"/>
        <bgColor indexed="64"/>
      </patternFill>
    </fill>
    <fill>
      <patternFill patternType="solid">
        <fgColor rgb="FFFCFDAA"/>
        <bgColor indexed="64"/>
      </patternFill>
    </fill>
  </fills>
  <borders count="174">
    <border>
      <left/>
      <right/>
      <top/>
      <bottom/>
      <diagonal/>
    </border>
    <border>
      <left style="slantDashDot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hair">
        <color indexed="64"/>
      </left>
      <right style="slantDashDot">
        <color indexed="64"/>
      </right>
      <top style="hair">
        <color indexed="64"/>
      </top>
      <bottom style="slantDashDot">
        <color indexed="64"/>
      </bottom>
      <diagonal/>
    </border>
    <border>
      <left style="medium">
        <color indexed="64"/>
      </left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slantDashDot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 style="slantDashDot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 style="slantDashDot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slantDashDot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slantDashDot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slantDashDot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slantDashDot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 style="thin">
        <color indexed="64"/>
      </top>
      <bottom style="double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slantDashDot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slantDashDot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hair">
        <color indexed="64"/>
      </left>
      <right/>
      <top style="hair">
        <color indexed="64"/>
      </top>
      <bottom style="slantDashDot">
        <color indexed="64"/>
      </bottom>
      <diagonal/>
    </border>
    <border>
      <left/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slantDashDot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slantDashDot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double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slantDashDot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slantDashDot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slantDashDot">
        <color indexed="64"/>
      </right>
      <top style="hair">
        <color indexed="64"/>
      </top>
      <bottom style="slantDashDot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slantDashDot">
        <color indexed="64"/>
      </bottom>
      <diagonal/>
    </border>
    <border>
      <left/>
      <right style="hair">
        <color auto="1"/>
      </right>
      <top style="slantDashDot">
        <color auto="1"/>
      </top>
      <bottom style="slantDashDot">
        <color auto="1"/>
      </bottom>
      <diagonal/>
    </border>
    <border>
      <left style="double">
        <color indexed="64"/>
      </left>
      <right style="hair">
        <color auto="1"/>
      </right>
      <top style="slantDashDot">
        <color auto="1"/>
      </top>
      <bottom style="slantDashDot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slantDashDot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slantDashDot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slantDashDot">
        <color indexed="64"/>
      </top>
      <bottom style="slantDashDot">
        <color indexed="64"/>
      </bottom>
      <diagonal/>
    </border>
    <border>
      <left style="hair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double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slantDashDot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/>
      <right style="slantDashDot">
        <color indexed="64"/>
      </right>
      <top style="double">
        <color indexed="64"/>
      </top>
      <bottom style="hair">
        <color indexed="64"/>
      </bottom>
      <diagonal/>
    </border>
    <border>
      <left/>
      <right style="slantDashDot">
        <color indexed="64"/>
      </right>
      <top style="hair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hair">
        <color indexed="64"/>
      </bottom>
      <diagonal/>
    </border>
    <border>
      <left/>
      <right style="slantDashDot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48" fillId="0" borderId="0"/>
    <xf numFmtId="0" fontId="1" fillId="0" borderId="0"/>
  </cellStyleXfs>
  <cellXfs count="342">
    <xf numFmtId="0" fontId="0" fillId="0" borderId="0" xfId="0"/>
    <xf numFmtId="0" fontId="0" fillId="0" borderId="0" xfId="0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 applyBorder="1"/>
    <xf numFmtId="0" fontId="6" fillId="0" borderId="0" xfId="0" applyFont="1"/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0" fillId="0" borderId="0" xfId="0" applyBorder="1"/>
    <xf numFmtId="0" fontId="22" fillId="0" borderId="53" xfId="0" applyFont="1" applyBorder="1" applyAlignment="1">
      <alignment vertical="center"/>
    </xf>
    <xf numFmtId="49" fontId="23" fillId="0" borderId="61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20" fillId="0" borderId="69" xfId="0" applyFont="1" applyFill="1" applyBorder="1" applyAlignment="1">
      <alignment vertical="center"/>
    </xf>
    <xf numFmtId="0" fontId="20" fillId="0" borderId="70" xfId="0" applyFont="1" applyFill="1" applyBorder="1" applyAlignment="1">
      <alignment vertical="center"/>
    </xf>
    <xf numFmtId="0" fontId="4" fillId="0" borderId="71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2" fontId="7" fillId="0" borderId="7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 vertical="center"/>
    </xf>
    <xf numFmtId="164" fontId="9" fillId="0" borderId="74" xfId="0" applyNumberFormat="1" applyFont="1" applyBorder="1" applyAlignment="1">
      <alignment horizontal="center" vertical="center"/>
    </xf>
    <xf numFmtId="2" fontId="24" fillId="0" borderId="20" xfId="0" applyNumberFormat="1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7" fillId="0" borderId="82" xfId="0" applyNumberFormat="1" applyFont="1" applyBorder="1" applyAlignment="1">
      <alignment horizontal="center" vertical="center"/>
    </xf>
    <xf numFmtId="1" fontId="7" fillId="0" borderId="84" xfId="0" applyNumberFormat="1" applyFont="1" applyBorder="1" applyAlignment="1">
      <alignment horizontal="center" vertical="center"/>
    </xf>
    <xf numFmtId="1" fontId="7" fillId="0" borderId="86" xfId="0" applyNumberFormat="1" applyFont="1" applyBorder="1" applyAlignment="1">
      <alignment horizontal="center" vertical="center"/>
    </xf>
    <xf numFmtId="164" fontId="9" fillId="0" borderId="88" xfId="0" applyNumberFormat="1" applyFont="1" applyBorder="1" applyAlignment="1">
      <alignment horizontal="center" vertical="center"/>
    </xf>
    <xf numFmtId="164" fontId="7" fillId="0" borderId="73" xfId="0" applyNumberFormat="1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2" fontId="10" fillId="0" borderId="90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91" xfId="0" applyNumberFormat="1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164" fontId="9" fillId="0" borderId="90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75" xfId="0" applyNumberFormat="1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5" fillId="0" borderId="0" xfId="0" applyFont="1" applyFill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9" fillId="0" borderId="91" xfId="0" applyNumberFormat="1" applyFont="1" applyBorder="1" applyAlignment="1">
      <alignment horizontal="center" vertical="center"/>
    </xf>
    <xf numFmtId="164" fontId="9" fillId="0" borderId="111" xfId="0" applyNumberFormat="1" applyFont="1" applyBorder="1" applyAlignment="1">
      <alignment horizontal="center" vertical="center"/>
    </xf>
    <xf numFmtId="2" fontId="10" fillId="0" borderId="112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114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7" fillId="0" borderId="82" xfId="0" applyNumberFormat="1" applyFont="1" applyBorder="1" applyAlignment="1">
      <alignment horizontal="center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11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84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16" xfId="0" applyNumberFormat="1" applyFont="1" applyBorder="1" applyAlignment="1">
      <alignment horizontal="center" vertical="center"/>
    </xf>
    <xf numFmtId="0" fontId="12" fillId="0" borderId="24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86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17" xfId="0" applyNumberFormat="1" applyFont="1" applyBorder="1" applyAlignment="1">
      <alignment horizontal="center" vertical="center"/>
    </xf>
    <xf numFmtId="0" fontId="12" fillId="0" borderId="118" xfId="0" applyNumberFormat="1" applyFont="1" applyBorder="1" applyAlignment="1">
      <alignment horizontal="center" vertical="center"/>
    </xf>
    <xf numFmtId="0" fontId="11" fillId="0" borderId="109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20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/>
    </xf>
    <xf numFmtId="164" fontId="7" fillId="0" borderId="50" xfId="0" applyNumberFormat="1" applyFont="1" applyFill="1" applyBorder="1" applyAlignment="1">
      <alignment horizontal="center" vertical="center"/>
    </xf>
    <xf numFmtId="164" fontId="7" fillId="0" borderId="51" xfId="0" applyNumberFormat="1" applyFont="1" applyFill="1" applyBorder="1" applyAlignment="1">
      <alignment horizontal="center" vertical="center"/>
    </xf>
    <xf numFmtId="164" fontId="8" fillId="0" borderId="51" xfId="0" applyNumberFormat="1" applyFont="1" applyFill="1" applyBorder="1" applyAlignment="1">
      <alignment horizontal="center" vertical="center"/>
    </xf>
    <xf numFmtId="2" fontId="7" fillId="0" borderId="122" xfId="0" applyNumberFormat="1" applyFont="1" applyBorder="1" applyAlignment="1">
      <alignment horizontal="center" vertical="center"/>
    </xf>
    <xf numFmtId="1" fontId="8" fillId="0" borderId="51" xfId="0" applyNumberFormat="1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26" fillId="0" borderId="95" xfId="0" applyFont="1" applyFill="1" applyBorder="1" applyAlignment="1">
      <alignment horizontal="center" vertical="center"/>
    </xf>
    <xf numFmtId="0" fontId="19" fillId="0" borderId="92" xfId="0" applyNumberFormat="1" applyFont="1" applyFill="1" applyBorder="1" applyAlignment="1">
      <alignment horizontal="center" vertical="center"/>
    </xf>
    <xf numFmtId="0" fontId="19" fillId="0" borderId="77" xfId="0" applyNumberFormat="1" applyFont="1" applyFill="1" applyBorder="1" applyAlignment="1">
      <alignment horizontal="center" vertical="center"/>
    </xf>
    <xf numFmtId="2" fontId="17" fillId="4" borderId="32" xfId="0" applyNumberFormat="1" applyFont="1" applyFill="1" applyBorder="1" applyAlignment="1">
      <alignment horizontal="center" vertical="center"/>
    </xf>
    <xf numFmtId="0" fontId="7" fillId="0" borderId="129" xfId="0" applyNumberFormat="1" applyFont="1" applyBorder="1" applyAlignment="1">
      <alignment horizontal="center" vertical="center"/>
    </xf>
    <xf numFmtId="0" fontId="7" fillId="0" borderId="130" xfId="0" applyNumberFormat="1" applyFont="1" applyBorder="1" applyAlignment="1">
      <alignment horizontal="center" vertical="center"/>
    </xf>
    <xf numFmtId="0" fontId="7" fillId="0" borderId="131" xfId="0" applyNumberFormat="1" applyFont="1" applyBorder="1" applyAlignment="1">
      <alignment horizontal="center" vertical="center"/>
    </xf>
    <xf numFmtId="0" fontId="31" fillId="0" borderId="76" xfId="0" applyFont="1" applyFill="1" applyBorder="1" applyAlignment="1">
      <alignment horizontal="center" vertical="center" wrapText="1"/>
    </xf>
    <xf numFmtId="0" fontId="31" fillId="0" borderId="77" xfId="0" applyFont="1" applyFill="1" applyBorder="1" applyAlignment="1">
      <alignment horizontal="center" vertical="center" wrapText="1"/>
    </xf>
    <xf numFmtId="0" fontId="31" fillId="0" borderId="113" xfId="0" applyFont="1" applyFill="1" applyBorder="1" applyAlignment="1">
      <alignment horizontal="center" vertical="center" wrapText="1"/>
    </xf>
    <xf numFmtId="164" fontId="15" fillId="4" borderId="29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/>
    <xf numFmtId="164" fontId="15" fillId="4" borderId="30" xfId="0" applyNumberFormat="1" applyFont="1" applyFill="1" applyBorder="1"/>
    <xf numFmtId="2" fontId="17" fillId="4" borderId="31" xfId="0" applyNumberFormat="1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2" fontId="8" fillId="0" borderId="5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164" fontId="7" fillId="0" borderId="50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2" fontId="7" fillId="0" borderId="84" xfId="0" applyNumberFormat="1" applyFont="1" applyBorder="1" applyAlignment="1">
      <alignment horizontal="center" vertical="center"/>
    </xf>
    <xf numFmtId="2" fontId="7" fillId="0" borderId="86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2" fontId="15" fillId="4" borderId="29" xfId="0" applyNumberFormat="1" applyFont="1" applyFill="1" applyBorder="1" applyAlignment="1">
      <alignment horizontal="center" vertical="center"/>
    </xf>
    <xf numFmtId="2" fontId="8" fillId="0" borderId="24" xfId="0" applyNumberFormat="1" applyFont="1" applyFill="1" applyBorder="1" applyAlignment="1">
      <alignment horizontal="center" vertical="center"/>
    </xf>
    <xf numFmtId="0" fontId="20" fillId="0" borderId="134" xfId="0" applyFont="1" applyBorder="1" applyAlignment="1">
      <alignment horizontal="center" vertical="center"/>
    </xf>
    <xf numFmtId="164" fontId="7" fillId="0" borderId="82" xfId="0" applyNumberFormat="1" applyFont="1" applyBorder="1" applyAlignment="1">
      <alignment horizontal="center" vertical="center"/>
    </xf>
    <xf numFmtId="164" fontId="7" fillId="0" borderId="84" xfId="0" applyNumberFormat="1" applyFont="1" applyBorder="1" applyAlignment="1">
      <alignment horizontal="center" vertical="center"/>
    </xf>
    <xf numFmtId="164" fontId="8" fillId="0" borderId="8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7" fillId="0" borderId="136" xfId="0" applyNumberFormat="1" applyFont="1" applyBorder="1" applyAlignment="1">
      <alignment horizontal="center" vertical="center"/>
    </xf>
    <xf numFmtId="0" fontId="7" fillId="0" borderId="137" xfId="0" applyNumberFormat="1" applyFont="1" applyBorder="1" applyAlignment="1">
      <alignment horizontal="center" vertical="center"/>
    </xf>
    <xf numFmtId="0" fontId="7" fillId="0" borderId="138" xfId="0" applyNumberFormat="1" applyFont="1" applyBorder="1" applyAlignment="1">
      <alignment horizontal="center" vertical="center"/>
    </xf>
    <xf numFmtId="164" fontId="9" fillId="0" borderId="139" xfId="0" applyNumberFormat="1" applyFont="1" applyBorder="1" applyAlignment="1">
      <alignment horizontal="center" vertical="center"/>
    </xf>
    <xf numFmtId="2" fontId="10" fillId="0" borderId="140" xfId="0" applyNumberFormat="1" applyFont="1" applyBorder="1" applyAlignment="1">
      <alignment horizontal="center" vertical="center"/>
    </xf>
    <xf numFmtId="0" fontId="11" fillId="0" borderId="135" xfId="0" applyNumberFormat="1" applyFont="1" applyFill="1" applyBorder="1" applyAlignment="1">
      <alignment horizontal="center" vertical="center"/>
    </xf>
    <xf numFmtId="0" fontId="4" fillId="0" borderId="141" xfId="0" applyFont="1" applyBorder="1" applyAlignment="1">
      <alignment horizontal="center" vertical="center" wrapText="1"/>
    </xf>
    <xf numFmtId="0" fontId="4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left" vertical="center"/>
    </xf>
    <xf numFmtId="0" fontId="42" fillId="0" borderId="144" xfId="2" applyFont="1" applyBorder="1" applyAlignment="1">
      <alignment horizontal="left" vertical="center"/>
    </xf>
    <xf numFmtId="0" fontId="7" fillId="0" borderId="110" xfId="0" applyFont="1" applyBorder="1" applyAlignment="1">
      <alignment horizontal="left" vertical="center"/>
    </xf>
    <xf numFmtId="0" fontId="42" fillId="0" borderId="137" xfId="2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4" fillId="0" borderId="14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43" fillId="0" borderId="145" xfId="0" applyFont="1" applyBorder="1" applyAlignment="1">
      <alignment horizontal="left" vertical="center" wrapText="1"/>
    </xf>
    <xf numFmtId="0" fontId="43" fillId="0" borderId="146" xfId="0" applyFont="1" applyBorder="1" applyAlignment="1">
      <alignment horizontal="left" vertical="center" wrapText="1"/>
    </xf>
    <xf numFmtId="0" fontId="20" fillId="0" borderId="119" xfId="0" applyFont="1" applyBorder="1" applyAlignment="1">
      <alignment horizontal="center" vertical="center"/>
    </xf>
    <xf numFmtId="2" fontId="8" fillId="0" borderId="5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19" fillId="0" borderId="148" xfId="0" applyNumberFormat="1" applyFont="1" applyFill="1" applyBorder="1" applyAlignment="1">
      <alignment horizontal="center" vertical="center"/>
    </xf>
    <xf numFmtId="0" fontId="11" fillId="0" borderId="149" xfId="0" applyNumberFormat="1" applyFont="1" applyBorder="1" applyAlignment="1">
      <alignment horizontal="center" vertical="center"/>
    </xf>
    <xf numFmtId="0" fontId="7" fillId="0" borderId="83" xfId="0" applyNumberFormat="1" applyFont="1" applyBorder="1" applyAlignment="1">
      <alignment horizontal="center" vertical="center"/>
    </xf>
    <xf numFmtId="0" fontId="7" fillId="0" borderId="85" xfId="0" applyNumberFormat="1" applyFont="1" applyBorder="1" applyAlignment="1">
      <alignment horizontal="center" vertical="center"/>
    </xf>
    <xf numFmtId="0" fontId="7" fillId="0" borderId="87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7" fillId="0" borderId="24" xfId="0" applyNumberFormat="1" applyFont="1" applyFill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73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15" fillId="7" borderId="29" xfId="0" applyNumberFormat="1" applyFont="1" applyFill="1" applyBorder="1"/>
    <xf numFmtId="0" fontId="15" fillId="7" borderId="30" xfId="0" applyNumberFormat="1" applyFont="1" applyFill="1" applyBorder="1"/>
    <xf numFmtId="0" fontId="19" fillId="7" borderId="80" xfId="0" applyNumberFormat="1" applyFont="1" applyFill="1" applyBorder="1" applyAlignment="1">
      <alignment horizontal="center" vertical="center"/>
    </xf>
    <xf numFmtId="0" fontId="19" fillId="7" borderId="29" xfId="0" applyNumberFormat="1" applyFont="1" applyFill="1" applyBorder="1" applyAlignment="1">
      <alignment horizontal="center" vertical="center"/>
    </xf>
    <xf numFmtId="164" fontId="15" fillId="7" borderId="31" xfId="0" applyNumberFormat="1" applyFont="1" applyFill="1" applyBorder="1" applyAlignment="1">
      <alignment horizontal="center" vertical="center"/>
    </xf>
    <xf numFmtId="2" fontId="15" fillId="7" borderId="32" xfId="0" applyNumberFormat="1" applyFont="1" applyFill="1" applyBorder="1" applyAlignment="1">
      <alignment horizontal="center" vertical="center"/>
    </xf>
    <xf numFmtId="0" fontId="46" fillId="7" borderId="27" xfId="0" applyNumberFormat="1" applyFont="1" applyFill="1" applyBorder="1" applyAlignment="1">
      <alignment horizontal="center" vertical="center"/>
    </xf>
    <xf numFmtId="0" fontId="40" fillId="0" borderId="92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 wrapText="1"/>
    </xf>
    <xf numFmtId="164" fontId="8" fillId="0" borderId="50" xfId="0" applyNumberFormat="1" applyFont="1" applyBorder="1" applyAlignment="1">
      <alignment horizontal="center" vertical="center"/>
    </xf>
    <xf numFmtId="164" fontId="7" fillId="0" borderId="52" xfId="0" applyNumberFormat="1" applyFont="1" applyBorder="1" applyAlignment="1">
      <alignment horizontal="center" vertical="center"/>
    </xf>
    <xf numFmtId="164" fontId="7" fillId="0" borderId="74" xfId="0" applyNumberFormat="1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82" xfId="0" applyNumberFormat="1" applyFont="1" applyFill="1" applyBorder="1" applyAlignment="1">
      <alignment horizontal="center" vertical="center"/>
    </xf>
    <xf numFmtId="164" fontId="7" fillId="0" borderId="84" xfId="0" applyNumberFormat="1" applyFont="1" applyFill="1" applyBorder="1" applyAlignment="1">
      <alignment horizontal="center" vertical="center"/>
    </xf>
    <xf numFmtId="164" fontId="7" fillId="0" borderId="72" xfId="0" applyNumberFormat="1" applyFont="1" applyFill="1" applyBorder="1" applyAlignment="1">
      <alignment horizontal="center" vertical="center"/>
    </xf>
    <xf numFmtId="164" fontId="8" fillId="0" borderId="154" xfId="0" applyNumberFormat="1" applyFont="1" applyFill="1" applyBorder="1" applyAlignment="1">
      <alignment horizontal="center" vertical="center"/>
    </xf>
    <xf numFmtId="164" fontId="8" fillId="0" borderId="155" xfId="0" applyNumberFormat="1" applyFont="1" applyFill="1" applyBorder="1" applyAlignment="1">
      <alignment horizontal="center" vertical="center"/>
    </xf>
    <xf numFmtId="164" fontId="15" fillId="8" borderId="54" xfId="0" applyNumberFormat="1" applyFont="1" applyFill="1" applyBorder="1" applyAlignment="1">
      <alignment horizontal="center" vertical="center"/>
    </xf>
    <xf numFmtId="2" fontId="15" fillId="8" borderId="55" xfId="0" applyNumberFormat="1" applyFont="1" applyFill="1" applyBorder="1" applyAlignment="1">
      <alignment horizontal="center" vertical="center"/>
    </xf>
    <xf numFmtId="2" fontId="15" fillId="8" borderId="56" xfId="0" applyNumberFormat="1" applyFont="1" applyFill="1" applyBorder="1" applyAlignment="1">
      <alignment horizontal="center" vertical="center"/>
    </xf>
    <xf numFmtId="2" fontId="15" fillId="8" borderId="57" xfId="0" applyNumberFormat="1" applyFont="1" applyFill="1" applyBorder="1"/>
    <xf numFmtId="2" fontId="15" fillId="8" borderId="58" xfId="0" applyNumberFormat="1" applyFont="1" applyFill="1" applyBorder="1"/>
    <xf numFmtId="2" fontId="17" fillId="8" borderId="59" xfId="0" applyNumberFormat="1" applyFont="1" applyFill="1" applyBorder="1" applyAlignment="1">
      <alignment horizontal="center" vertical="center"/>
    </xf>
    <xf numFmtId="2" fontId="17" fillId="8" borderId="60" xfId="0" applyNumberFormat="1" applyFont="1" applyFill="1" applyBorder="1" applyAlignment="1">
      <alignment horizontal="center" vertical="center"/>
    </xf>
    <xf numFmtId="164" fontId="7" fillId="0" borderId="12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49" xfId="0" applyNumberFormat="1" applyFont="1" applyFill="1" applyBorder="1" applyAlignment="1">
      <alignment horizontal="center" vertical="center"/>
    </xf>
    <xf numFmtId="0" fontId="31" fillId="0" borderId="156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/>
    </xf>
    <xf numFmtId="2" fontId="7" fillId="0" borderId="72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24" fillId="0" borderId="19" xfId="0" applyNumberFormat="1" applyFont="1" applyBorder="1" applyAlignment="1">
      <alignment horizontal="center" vertical="center"/>
    </xf>
    <xf numFmtId="2" fontId="9" fillId="0" borderId="74" xfId="0" applyNumberFormat="1" applyFont="1" applyBorder="1" applyAlignment="1">
      <alignment horizontal="center" vertical="center"/>
    </xf>
    <xf numFmtId="164" fontId="7" fillId="0" borderId="73" xfId="0" applyNumberFormat="1" applyFont="1" applyBorder="1" applyAlignment="1">
      <alignment horizontal="center" vertical="center"/>
    </xf>
    <xf numFmtId="0" fontId="51" fillId="0" borderId="160" xfId="0" applyFont="1" applyBorder="1" applyAlignment="1">
      <alignment horizontal="center" vertical="center"/>
    </xf>
    <xf numFmtId="0" fontId="51" fillId="0" borderId="132" xfId="0" applyFont="1" applyBorder="1" applyAlignment="1">
      <alignment horizontal="center" vertical="center"/>
    </xf>
    <xf numFmtId="0" fontId="51" fillId="0" borderId="161" xfId="0" applyFont="1" applyBorder="1" applyAlignment="1">
      <alignment horizontal="center" vertical="center"/>
    </xf>
    <xf numFmtId="0" fontId="15" fillId="0" borderId="162" xfId="0" applyFont="1" applyBorder="1" applyAlignment="1">
      <alignment horizontal="center" vertical="center"/>
    </xf>
    <xf numFmtId="0" fontId="15" fillId="0" borderId="163" xfId="0" applyFont="1" applyBorder="1" applyAlignment="1">
      <alignment horizontal="center" vertical="center"/>
    </xf>
    <xf numFmtId="0" fontId="50" fillId="0" borderId="133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93" xfId="0" applyFont="1" applyBorder="1" applyAlignment="1">
      <alignment horizontal="center" vertical="center"/>
    </xf>
    <xf numFmtId="0" fontId="40" fillId="0" borderId="165" xfId="0" applyFont="1" applyBorder="1" applyAlignment="1">
      <alignment horizontal="center" vertical="center"/>
    </xf>
    <xf numFmtId="0" fontId="12" fillId="0" borderId="166" xfId="0" applyFont="1" applyBorder="1" applyAlignment="1">
      <alignment horizontal="center" vertical="center"/>
    </xf>
    <xf numFmtId="164" fontId="7" fillId="0" borderId="72" xfId="0" applyNumberFormat="1" applyFont="1" applyBorder="1" applyAlignment="1">
      <alignment horizontal="center" vertical="center"/>
    </xf>
    <xf numFmtId="164" fontId="7" fillId="0" borderId="86" xfId="0" applyNumberFormat="1" applyFont="1" applyBorder="1" applyAlignment="1">
      <alignment horizontal="center" vertical="center"/>
    </xf>
    <xf numFmtId="0" fontId="16" fillId="4" borderId="167" xfId="0" applyFont="1" applyFill="1" applyBorder="1" applyAlignment="1">
      <alignment horizontal="center" vertical="center"/>
    </xf>
    <xf numFmtId="0" fontId="40" fillId="0" borderId="158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40" fillId="0" borderId="169" xfId="0" applyFont="1" applyBorder="1" applyAlignment="1">
      <alignment horizontal="center" vertical="center"/>
    </xf>
    <xf numFmtId="1" fontId="7" fillId="0" borderId="170" xfId="0" applyNumberFormat="1" applyFont="1" applyBorder="1" applyAlignment="1">
      <alignment horizontal="center" vertical="center"/>
    </xf>
    <xf numFmtId="1" fontId="7" fillId="0" borderId="146" xfId="0" applyNumberFormat="1" applyFont="1" applyBorder="1" applyAlignment="1">
      <alignment horizontal="center" vertical="center"/>
    </xf>
    <xf numFmtId="1" fontId="8" fillId="0" borderId="146" xfId="0" applyNumberFormat="1" applyFont="1" applyBorder="1" applyAlignment="1">
      <alignment horizontal="center" vertical="center"/>
    </xf>
    <xf numFmtId="164" fontId="8" fillId="0" borderId="171" xfId="0" applyNumberFormat="1" applyFont="1" applyBorder="1" applyAlignment="1">
      <alignment horizontal="center" vertical="center"/>
    </xf>
    <xf numFmtId="164" fontId="9" fillId="0" borderId="172" xfId="0" applyNumberFormat="1" applyFont="1" applyBorder="1" applyAlignment="1">
      <alignment horizontal="center" vertical="center"/>
    </xf>
    <xf numFmtId="164" fontId="9" fillId="0" borderId="173" xfId="0" applyNumberFormat="1" applyFont="1" applyBorder="1" applyAlignment="1">
      <alignment horizontal="center" vertical="center"/>
    </xf>
    <xf numFmtId="2" fontId="7" fillId="0" borderId="89" xfId="0" applyNumberFormat="1" applyFont="1" applyFill="1" applyBorder="1" applyAlignment="1">
      <alignment horizontal="center" vertical="center"/>
    </xf>
    <xf numFmtId="2" fontId="7" fillId="0" borderId="44" xfId="0" applyNumberFormat="1" applyFont="1" applyFill="1" applyBorder="1" applyAlignment="1">
      <alignment horizontal="center" vertical="center"/>
    </xf>
    <xf numFmtId="2" fontId="8" fillId="0" borderId="44" xfId="0" applyNumberFormat="1" applyFont="1" applyFill="1" applyBorder="1" applyAlignment="1">
      <alignment horizontal="center" vertical="center"/>
    </xf>
    <xf numFmtId="2" fontId="15" fillId="4" borderId="80" xfId="0" applyNumberFormat="1" applyFont="1" applyFill="1" applyBorder="1" applyAlignment="1">
      <alignment horizontal="center" vertical="center"/>
    </xf>
    <xf numFmtId="164" fontId="7" fillId="0" borderId="129" xfId="0" applyNumberFormat="1" applyFont="1" applyBorder="1" applyAlignment="1">
      <alignment horizontal="center" vertical="center"/>
    </xf>
    <xf numFmtId="164" fontId="7" fillId="0" borderId="130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2" fontId="10" fillId="0" borderId="17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2" fontId="7" fillId="0" borderId="9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44" fillId="2" borderId="151" xfId="0" applyFont="1" applyFill="1" applyBorder="1" applyAlignment="1">
      <alignment horizontal="center" vertical="center" wrapText="1"/>
    </xf>
    <xf numFmtId="0" fontId="44" fillId="2" borderId="152" xfId="0" applyFont="1" applyFill="1" applyBorder="1" applyAlignment="1">
      <alignment horizontal="center" vertical="center" wrapText="1"/>
    </xf>
    <xf numFmtId="0" fontId="44" fillId="2" borderId="153" xfId="0" applyFont="1" applyFill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4" fillId="2" borderId="103" xfId="0" applyFont="1" applyFill="1" applyBorder="1" applyAlignment="1">
      <alignment horizontal="center" vertical="center" wrapText="1"/>
    </xf>
    <xf numFmtId="0" fontId="44" fillId="2" borderId="104" xfId="0" applyFont="1" applyFill="1" applyBorder="1" applyAlignment="1">
      <alignment horizontal="center" vertical="center" wrapText="1"/>
    </xf>
    <xf numFmtId="0" fontId="44" fillId="2" borderId="105" xfId="0" applyFont="1" applyFill="1" applyBorder="1" applyAlignment="1">
      <alignment horizontal="center" vertical="center" wrapText="1"/>
    </xf>
    <xf numFmtId="0" fontId="44" fillId="2" borderId="108" xfId="0" applyFont="1" applyFill="1" applyBorder="1" applyAlignment="1">
      <alignment horizontal="center" vertical="center"/>
    </xf>
    <xf numFmtId="0" fontId="44" fillId="2" borderId="104" xfId="0" applyFont="1" applyFill="1" applyBorder="1" applyAlignment="1">
      <alignment horizontal="center" vertical="center"/>
    </xf>
    <xf numFmtId="0" fontId="44" fillId="2" borderId="150" xfId="0" applyFont="1" applyFill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45" fillId="8" borderId="100" xfId="0" applyFont="1" applyFill="1" applyBorder="1" applyAlignment="1">
      <alignment horizontal="center" vertical="center" wrapText="1"/>
    </xf>
    <xf numFmtId="0" fontId="45" fillId="8" borderId="5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16" fillId="2" borderId="103" xfId="0" applyFont="1" applyFill="1" applyBorder="1" applyAlignment="1">
      <alignment horizontal="center" vertical="center"/>
    </xf>
    <xf numFmtId="0" fontId="16" fillId="2" borderId="104" xfId="0" applyFont="1" applyFill="1" applyBorder="1" applyAlignment="1">
      <alignment horizontal="center" vertical="center"/>
    </xf>
    <xf numFmtId="0" fontId="16" fillId="2" borderId="105" xfId="0" applyFont="1" applyFill="1" applyBorder="1" applyAlignment="1">
      <alignment horizontal="center" vertical="center"/>
    </xf>
    <xf numFmtId="0" fontId="16" fillId="4" borderId="99" xfId="0" applyFont="1" applyFill="1" applyBorder="1" applyAlignment="1">
      <alignment horizontal="center" vertical="center" wrapText="1"/>
    </xf>
    <xf numFmtId="0" fontId="16" fillId="4" borderId="107" xfId="0" applyFont="1" applyFill="1" applyBorder="1" applyAlignment="1">
      <alignment horizontal="center" vertical="center" wrapText="1"/>
    </xf>
    <xf numFmtId="0" fontId="16" fillId="2" borderId="10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 wrapText="1"/>
    </xf>
    <xf numFmtId="0" fontId="16" fillId="2" borderId="103" xfId="0" applyFont="1" applyFill="1" applyBorder="1" applyAlignment="1">
      <alignment horizontal="center" vertical="center" wrapText="1"/>
    </xf>
    <xf numFmtId="0" fontId="16" fillId="2" borderId="104" xfId="0" applyFont="1" applyFill="1" applyBorder="1" applyAlignment="1">
      <alignment horizontal="center" vertical="center" wrapText="1"/>
    </xf>
    <xf numFmtId="0" fontId="16" fillId="2" borderId="105" xfId="0" applyFont="1" applyFill="1" applyBorder="1" applyAlignment="1">
      <alignment horizontal="center" vertical="center" wrapText="1"/>
    </xf>
    <xf numFmtId="0" fontId="16" fillId="2" borderId="108" xfId="0" applyFont="1" applyFill="1" applyBorder="1" applyAlignment="1">
      <alignment horizontal="center" vertical="center" wrapText="1"/>
    </xf>
    <xf numFmtId="0" fontId="16" fillId="2" borderId="159" xfId="0" applyFont="1" applyFill="1" applyBorder="1" applyAlignment="1">
      <alignment horizontal="center" vertical="center" wrapText="1"/>
    </xf>
    <xf numFmtId="0" fontId="16" fillId="2" borderId="157" xfId="0" applyFont="1" applyFill="1" applyBorder="1" applyAlignment="1">
      <alignment horizontal="center" vertical="center" wrapText="1"/>
    </xf>
    <xf numFmtId="0" fontId="16" fillId="4" borderId="16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6" fillId="7" borderId="107" xfId="0" applyFont="1" applyFill="1" applyBorder="1" applyAlignment="1">
      <alignment horizontal="center" vertical="center" wrapText="1"/>
    </xf>
    <xf numFmtId="0" fontId="30" fillId="3" borderId="124" xfId="0" applyFont="1" applyFill="1" applyBorder="1" applyAlignment="1">
      <alignment horizontal="center" vertical="center"/>
    </xf>
    <xf numFmtId="0" fontId="30" fillId="3" borderId="125" xfId="0" applyFont="1" applyFill="1" applyBorder="1" applyAlignment="1">
      <alignment horizontal="center" vertical="center"/>
    </xf>
    <xf numFmtId="0" fontId="30" fillId="3" borderId="126" xfId="0" applyFont="1" applyFill="1" applyBorder="1" applyAlignment="1">
      <alignment horizontal="center" vertical="center"/>
    </xf>
    <xf numFmtId="0" fontId="30" fillId="6" borderId="125" xfId="0" applyFont="1" applyFill="1" applyBorder="1" applyAlignment="1">
      <alignment horizontal="center" vertical="center"/>
    </xf>
    <xf numFmtId="0" fontId="30" fillId="6" borderId="126" xfId="0" applyFont="1" applyFill="1" applyBorder="1" applyAlignment="1">
      <alignment horizontal="center" vertical="center"/>
    </xf>
    <xf numFmtId="0" fontId="16" fillId="2" borderId="123" xfId="0" applyFont="1" applyFill="1" applyBorder="1" applyAlignment="1">
      <alignment horizontal="center" vertical="center"/>
    </xf>
    <xf numFmtId="0" fontId="16" fillId="2" borderId="127" xfId="0" applyFont="1" applyFill="1" applyBorder="1" applyAlignment="1">
      <alignment horizontal="center" vertical="center"/>
    </xf>
    <xf numFmtId="0" fontId="16" fillId="2" borderId="128" xfId="0" applyFont="1" applyFill="1" applyBorder="1" applyAlignment="1">
      <alignment horizontal="center" vertical="center"/>
    </xf>
  </cellXfs>
  <cellStyles count="7">
    <cellStyle name="Hypertextové prepojenie 2" xfId="2"/>
    <cellStyle name="Normálna" xfId="0" builtinId="0"/>
    <cellStyle name="Normálna 2" xfId="1"/>
    <cellStyle name="Normálna 2 2" xfId="5"/>
    <cellStyle name="Normálna 2 2 2" xfId="6"/>
    <cellStyle name="Normálna 3" xfId="4"/>
    <cellStyle name="Normálne 2" xfId="3"/>
  </cellStyles>
  <dxfs count="0"/>
  <tableStyles count="0" defaultTableStyle="TableStyleMedium2" defaultPivotStyle="PivotStyleLight16"/>
  <colors>
    <mruColors>
      <color rgb="FFFFFAF0"/>
      <color rgb="FFDDEEFF"/>
      <color rgb="FF0000FF"/>
      <color rgb="FF003399"/>
      <color rgb="FFF8FCFF"/>
      <color rgb="FFFFFFEB"/>
      <color rgb="FFE2FF65"/>
      <color rgb="FF000080"/>
      <color rgb="FF0000CC"/>
      <color rgb="FF1CD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203196</xdr:colOff>
      <xdr:row>0</xdr:row>
      <xdr:rowOff>431800</xdr:rowOff>
    </xdr:from>
    <xdr:to>
      <xdr:col>18</xdr:col>
      <xdr:colOff>1643196</xdr:colOff>
      <xdr:row>5</xdr:row>
      <xdr:rowOff>152867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3929" y="431800"/>
          <a:ext cx="1440000" cy="16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emman.ernest@gmx.net" TargetMode="External"/><Relationship Id="rId2" Type="http://schemas.openxmlformats.org/officeDocument/2006/relationships/hyperlink" Target="mailto:karoly.cserpes@citromail.hu" TargetMode="External"/><Relationship Id="rId1" Type="http://schemas.openxmlformats.org/officeDocument/2006/relationships/hyperlink" Target="mailto:janosikova.anna@hotmail.s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7"/>
  <sheetViews>
    <sheetView zoomScale="75" zoomScaleNormal="75" workbookViewId="0">
      <selection activeCell="A3" sqref="A3"/>
    </sheetView>
  </sheetViews>
  <sheetFormatPr defaultRowHeight="12.5" x14ac:dyDescent="0.25"/>
  <cols>
    <col min="1" max="1" width="6.26953125" customWidth="1"/>
    <col min="2" max="2" width="21" customWidth="1"/>
    <col min="3" max="3" width="25.7265625" bestFit="1" customWidth="1"/>
    <col min="4" max="4" width="24.26953125" customWidth="1"/>
    <col min="5" max="15" width="8.54296875" style="1" customWidth="1"/>
    <col min="16" max="16" width="8.54296875" customWidth="1"/>
    <col min="17" max="17" width="10" customWidth="1"/>
    <col min="18" max="18" width="8.54296875" customWidth="1"/>
    <col min="19" max="19" width="26.453125" customWidth="1"/>
  </cols>
  <sheetData>
    <row r="1" spans="1:22" ht="48" customHeight="1" x14ac:dyDescent="0.25">
      <c r="A1" s="294" t="s">
        <v>46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189"/>
      <c r="T1" s="189"/>
      <c r="U1" s="189"/>
    </row>
    <row r="2" spans="1:22" ht="24.65" customHeight="1" x14ac:dyDescent="0.25">
      <c r="A2" s="295" t="s">
        <v>47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190"/>
      <c r="T2" s="190"/>
      <c r="U2" s="190"/>
      <c r="V2" s="190"/>
    </row>
    <row r="3" spans="1:22" ht="16" thickBot="1" x14ac:dyDescent="0.4">
      <c r="A3" s="164"/>
      <c r="B3" s="164"/>
      <c r="C3" s="164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4"/>
      <c r="S3" s="50"/>
    </row>
    <row r="4" spans="1:22" ht="35.25" customHeight="1" thickBot="1" x14ac:dyDescent="0.4">
      <c r="A4" s="301"/>
      <c r="B4" s="173"/>
      <c r="C4" s="173"/>
      <c r="D4" s="33"/>
      <c r="E4" s="302" t="s">
        <v>16</v>
      </c>
      <c r="F4" s="303"/>
      <c r="G4" s="303"/>
      <c r="H4" s="304"/>
      <c r="I4" s="305" t="s">
        <v>18</v>
      </c>
      <c r="J4" s="306"/>
      <c r="K4" s="306"/>
      <c r="L4" s="306"/>
      <c r="M4" s="307"/>
      <c r="N4" s="198"/>
      <c r="O4" s="198"/>
      <c r="P4" s="199"/>
      <c r="R4" s="5"/>
      <c r="U4" s="81"/>
    </row>
    <row r="5" spans="1:22" ht="25.5" customHeight="1" x14ac:dyDescent="0.25">
      <c r="A5" s="301"/>
      <c r="B5" s="173"/>
      <c r="C5" s="173"/>
      <c r="D5" s="33"/>
      <c r="E5" s="308" t="s">
        <v>17</v>
      </c>
      <c r="F5" s="309"/>
      <c r="G5" s="309"/>
      <c r="H5" s="310"/>
      <c r="I5" s="311" t="s">
        <v>17</v>
      </c>
      <c r="J5" s="309"/>
      <c r="K5" s="309"/>
      <c r="L5" s="309"/>
      <c r="M5" s="310"/>
      <c r="N5" s="296" t="s">
        <v>14</v>
      </c>
      <c r="O5" s="297"/>
      <c r="P5" s="298"/>
      <c r="Q5" s="312" t="s">
        <v>9</v>
      </c>
      <c r="R5" s="299" t="s">
        <v>19</v>
      </c>
      <c r="S5" s="51"/>
    </row>
    <row r="6" spans="1:22" ht="25.5" customHeight="1" thickBot="1" x14ac:dyDescent="0.3">
      <c r="A6" s="32"/>
      <c r="B6" s="173"/>
      <c r="C6" s="173"/>
      <c r="D6" s="31"/>
      <c r="E6" s="45">
        <v>1</v>
      </c>
      <c r="F6" s="132">
        <v>2</v>
      </c>
      <c r="G6" s="42">
        <v>3</v>
      </c>
      <c r="H6" s="40" t="s">
        <v>6</v>
      </c>
      <c r="I6" s="41">
        <v>1</v>
      </c>
      <c r="J6" s="132">
        <v>2</v>
      </c>
      <c r="K6" s="132">
        <v>3</v>
      </c>
      <c r="L6" s="42">
        <v>4</v>
      </c>
      <c r="M6" s="40" t="s">
        <v>6</v>
      </c>
      <c r="N6" s="196" t="s">
        <v>43</v>
      </c>
      <c r="O6" s="196" t="s">
        <v>44</v>
      </c>
      <c r="P6" s="40" t="s">
        <v>6</v>
      </c>
      <c r="Q6" s="313"/>
      <c r="R6" s="300"/>
      <c r="S6" s="51"/>
    </row>
    <row r="7" spans="1:22" ht="39" customHeight="1" thickBot="1" x14ac:dyDescent="0.3">
      <c r="A7" s="46" t="s">
        <v>3</v>
      </c>
      <c r="B7" s="191" t="s">
        <v>15</v>
      </c>
      <c r="C7" s="182" t="s">
        <v>31</v>
      </c>
      <c r="D7" s="183" t="s">
        <v>32</v>
      </c>
      <c r="E7" s="63">
        <v>11</v>
      </c>
      <c r="F7" s="133">
        <v>9</v>
      </c>
      <c r="G7" s="39">
        <v>10</v>
      </c>
      <c r="H7" s="47">
        <f>SUM(E7:G7)</f>
        <v>30</v>
      </c>
      <c r="I7" s="8">
        <v>12</v>
      </c>
      <c r="J7" s="139">
        <v>9</v>
      </c>
      <c r="K7" s="139">
        <v>6</v>
      </c>
      <c r="L7" s="9">
        <v>3</v>
      </c>
      <c r="M7" s="7">
        <f>SUM(I7:L7)</f>
        <v>30</v>
      </c>
      <c r="N7" s="212">
        <v>28</v>
      </c>
      <c r="O7" s="213">
        <v>12</v>
      </c>
      <c r="P7" s="207">
        <f>SUM(N7:O7)</f>
        <v>40</v>
      </c>
      <c r="Q7" s="239">
        <f>H7+M7+P7</f>
        <v>100</v>
      </c>
      <c r="R7" s="52" t="s">
        <v>42</v>
      </c>
      <c r="S7" s="53" t="s">
        <v>20</v>
      </c>
    </row>
    <row r="8" spans="1:22" ht="48" customHeight="1" thickTop="1" x14ac:dyDescent="0.25">
      <c r="A8" s="10">
        <v>1</v>
      </c>
      <c r="B8" s="184" t="s">
        <v>33</v>
      </c>
      <c r="C8" s="185" t="s">
        <v>34</v>
      </c>
      <c r="D8" s="194" t="s">
        <v>35</v>
      </c>
      <c r="E8" s="282">
        <v>5.5</v>
      </c>
      <c r="F8" s="134">
        <v>3.5</v>
      </c>
      <c r="G8" s="86">
        <v>7.5</v>
      </c>
      <c r="H8" s="87">
        <f>SUM(E8:G8)</f>
        <v>16.5</v>
      </c>
      <c r="I8" s="88">
        <v>9</v>
      </c>
      <c r="J8" s="234">
        <v>5</v>
      </c>
      <c r="K8" s="234">
        <v>5</v>
      </c>
      <c r="L8" s="236">
        <v>5</v>
      </c>
      <c r="M8" s="87">
        <f>SUM(I8:L8)</f>
        <v>24</v>
      </c>
      <c r="N8" s="214">
        <v>24</v>
      </c>
      <c r="O8" s="215">
        <v>6</v>
      </c>
      <c r="P8" s="237">
        <f>N8+O8</f>
        <v>30</v>
      </c>
      <c r="Q8" s="240">
        <f>H8+M8+P8</f>
        <v>70.5</v>
      </c>
      <c r="R8" s="54" t="str">
        <f>IF(Q8&gt;=40,"áno","-")</f>
        <v>áno</v>
      </c>
      <c r="S8" s="58" t="s">
        <v>22</v>
      </c>
    </row>
    <row r="9" spans="1:22" ht="48" customHeight="1" x14ac:dyDescent="0.25">
      <c r="A9" s="11">
        <v>2</v>
      </c>
      <c r="B9" s="186" t="s">
        <v>36</v>
      </c>
      <c r="C9" s="187" t="s">
        <v>37</v>
      </c>
      <c r="D9" s="195" t="s">
        <v>38</v>
      </c>
      <c r="E9" s="283">
        <v>8</v>
      </c>
      <c r="F9" s="135">
        <v>3</v>
      </c>
      <c r="G9" s="90">
        <v>9</v>
      </c>
      <c r="H9" s="91">
        <f>SUM(E9:G9)</f>
        <v>20</v>
      </c>
      <c r="I9" s="92">
        <v>8.5</v>
      </c>
      <c r="J9" s="235">
        <v>4</v>
      </c>
      <c r="K9" s="235">
        <v>4</v>
      </c>
      <c r="L9" s="89">
        <v>4.5</v>
      </c>
      <c r="M9" s="172">
        <f>SUM(I9:L9)</f>
        <v>21</v>
      </c>
      <c r="N9" s="216">
        <v>27</v>
      </c>
      <c r="O9" s="217">
        <v>9</v>
      </c>
      <c r="P9" s="238">
        <f>N9+O9</f>
        <v>36</v>
      </c>
      <c r="Q9" s="241">
        <f>H9+M9+P9</f>
        <v>77</v>
      </c>
      <c r="R9" s="55" t="str">
        <f t="shared" ref="R9:R10" si="0">IF(Q9&gt;=40,"áno","-")</f>
        <v>áno</v>
      </c>
      <c r="S9" s="59" t="s">
        <v>23</v>
      </c>
    </row>
    <row r="10" spans="1:22" ht="48" customHeight="1" x14ac:dyDescent="0.3">
      <c r="A10" s="11">
        <v>3</v>
      </c>
      <c r="B10" s="186" t="s">
        <v>39</v>
      </c>
      <c r="C10" s="187" t="s">
        <v>40</v>
      </c>
      <c r="D10" s="195" t="s">
        <v>24</v>
      </c>
      <c r="E10" s="284"/>
      <c r="F10" s="136"/>
      <c r="G10" s="90"/>
      <c r="H10" s="91"/>
      <c r="I10" s="92"/>
      <c r="J10" s="235"/>
      <c r="K10" s="235"/>
      <c r="L10" s="89"/>
      <c r="M10" s="168"/>
      <c r="N10" s="218"/>
      <c r="O10" s="219"/>
      <c r="P10" s="208"/>
      <c r="Q10" s="242"/>
      <c r="R10" s="55" t="str">
        <f t="shared" si="0"/>
        <v>-</v>
      </c>
      <c r="S10" s="188" t="s">
        <v>41</v>
      </c>
    </row>
    <row r="11" spans="1:22" ht="19.5" customHeight="1" x14ac:dyDescent="0.3">
      <c r="A11" s="11"/>
      <c r="B11" s="192"/>
      <c r="C11" s="192"/>
      <c r="D11" s="48"/>
      <c r="E11" s="284"/>
      <c r="F11" s="136"/>
      <c r="G11" s="90"/>
      <c r="H11" s="91"/>
      <c r="I11" s="92"/>
      <c r="J11" s="235"/>
      <c r="K11" s="235"/>
      <c r="L11" s="89"/>
      <c r="M11" s="168"/>
      <c r="N11" s="197"/>
      <c r="O11" s="197"/>
      <c r="P11" s="208"/>
      <c r="Q11" s="242"/>
      <c r="R11" s="56"/>
      <c r="S11" s="59"/>
    </row>
    <row r="12" spans="1:22" ht="19.5" customHeight="1" x14ac:dyDescent="0.3">
      <c r="A12" s="11"/>
      <c r="B12" s="192"/>
      <c r="C12" s="192"/>
      <c r="D12" s="48"/>
      <c r="E12" s="93"/>
      <c r="F12" s="136"/>
      <c r="G12" s="90"/>
      <c r="H12" s="91"/>
      <c r="I12" s="92"/>
      <c r="J12" s="235"/>
      <c r="K12" s="235"/>
      <c r="L12" s="89"/>
      <c r="M12" s="168"/>
      <c r="N12" s="197"/>
      <c r="O12" s="197"/>
      <c r="P12" s="208"/>
      <c r="Q12" s="242"/>
      <c r="R12" s="56"/>
      <c r="S12" s="59"/>
    </row>
    <row r="13" spans="1:22" ht="19.5" customHeight="1" x14ac:dyDescent="0.3">
      <c r="A13" s="11"/>
      <c r="B13" s="192"/>
      <c r="C13" s="192"/>
      <c r="D13" s="48"/>
      <c r="E13" s="43"/>
      <c r="F13" s="107"/>
      <c r="G13" s="15"/>
      <c r="H13" s="25"/>
      <c r="I13" s="13"/>
      <c r="J13" s="171"/>
      <c r="K13" s="162"/>
      <c r="L13" s="14"/>
      <c r="M13" s="158"/>
      <c r="N13" s="156"/>
      <c r="O13" s="156"/>
      <c r="P13" s="209"/>
      <c r="Q13" s="242"/>
      <c r="R13" s="56"/>
      <c r="S13" s="59"/>
    </row>
    <row r="14" spans="1:22" ht="19.5" customHeight="1" thickBot="1" x14ac:dyDescent="0.35">
      <c r="A14" s="12"/>
      <c r="B14" s="193"/>
      <c r="C14" s="193"/>
      <c r="D14" s="49"/>
      <c r="E14" s="44"/>
      <c r="F14" s="108"/>
      <c r="G14" s="18"/>
      <c r="H14" s="26"/>
      <c r="I14" s="16"/>
      <c r="J14" s="271"/>
      <c r="K14" s="163"/>
      <c r="L14" s="17"/>
      <c r="M14" s="159"/>
      <c r="N14" s="157"/>
      <c r="O14" s="157"/>
      <c r="P14" s="210"/>
      <c r="Q14" s="243"/>
      <c r="R14" s="57"/>
      <c r="S14" s="60"/>
    </row>
    <row r="15" spans="1:22" ht="19.5" customHeight="1" x14ac:dyDescent="0.35">
      <c r="A15" s="19" t="s">
        <v>11</v>
      </c>
      <c r="B15" s="29"/>
      <c r="C15" s="29"/>
      <c r="D15" s="29"/>
      <c r="E15" s="246">
        <f t="shared" ref="E15:Q15" si="1">AVERAGE(E8:E14)</f>
        <v>6.75</v>
      </c>
      <c r="F15" s="233">
        <f t="shared" si="1"/>
        <v>3.25</v>
      </c>
      <c r="G15" s="231">
        <f t="shared" si="1"/>
        <v>8.25</v>
      </c>
      <c r="H15" s="232">
        <f t="shared" si="1"/>
        <v>18.25</v>
      </c>
      <c r="I15" s="291">
        <f t="shared" si="1"/>
        <v>8.75</v>
      </c>
      <c r="J15" s="233">
        <f t="shared" ref="J15:K15" si="2">AVERAGE(J8:J14)</f>
        <v>4.5</v>
      </c>
      <c r="K15" s="233">
        <f t="shared" si="2"/>
        <v>4.5</v>
      </c>
      <c r="L15" s="231">
        <f t="shared" si="1"/>
        <v>4.75</v>
      </c>
      <c r="M15" s="232">
        <f t="shared" si="1"/>
        <v>22.5</v>
      </c>
      <c r="N15" s="247">
        <f t="shared" ref="N15:O15" si="3">AVERAGE(N8:N14)</f>
        <v>25.5</v>
      </c>
      <c r="O15" s="233">
        <f t="shared" si="3"/>
        <v>7.5</v>
      </c>
      <c r="P15" s="248">
        <f t="shared" si="1"/>
        <v>33</v>
      </c>
      <c r="Q15" s="244">
        <f t="shared" si="1"/>
        <v>73.75</v>
      </c>
      <c r="R15" s="5"/>
      <c r="T15" s="165"/>
    </row>
    <row r="16" spans="1:22" ht="19.5" customHeight="1" thickBot="1" x14ac:dyDescent="0.4">
      <c r="A16" s="20" t="s">
        <v>10</v>
      </c>
      <c r="B16" s="30"/>
      <c r="C16" s="30"/>
      <c r="D16" s="30"/>
      <c r="E16" s="137">
        <f t="shared" ref="E16:Q16" si="4">100*E15/E7</f>
        <v>61.363636363636367</v>
      </c>
      <c r="F16" s="21">
        <f>100*F15/F7</f>
        <v>36.111111111111114</v>
      </c>
      <c r="G16" s="71">
        <f t="shared" si="4"/>
        <v>82.5</v>
      </c>
      <c r="H16" s="22">
        <f t="shared" si="4"/>
        <v>60.833333333333336</v>
      </c>
      <c r="I16" s="292">
        <f t="shared" si="4"/>
        <v>72.916666666666671</v>
      </c>
      <c r="J16" s="21">
        <f t="shared" ref="J16:K16" si="5">100*J15/J7</f>
        <v>50</v>
      </c>
      <c r="K16" s="21">
        <f t="shared" si="5"/>
        <v>75</v>
      </c>
      <c r="L16" s="71">
        <f>100*L15/L7</f>
        <v>158.33333333333334</v>
      </c>
      <c r="M16" s="22">
        <f t="shared" si="4"/>
        <v>75</v>
      </c>
      <c r="N16" s="23">
        <f t="shared" ref="N16" si="6">100*N15/N7</f>
        <v>91.071428571428569</v>
      </c>
      <c r="O16" s="21">
        <f>100*O15/O7</f>
        <v>62.5</v>
      </c>
      <c r="P16" s="211">
        <f t="shared" si="4"/>
        <v>82.5</v>
      </c>
      <c r="Q16" s="245">
        <f t="shared" si="4"/>
        <v>73.75</v>
      </c>
      <c r="R16" s="5"/>
      <c r="T16" s="166"/>
    </row>
    <row r="17" spans="1:18" ht="15.5" x14ac:dyDescent="0.35">
      <c r="A17" s="2"/>
      <c r="B17" s="2"/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"/>
      <c r="Q17" s="5"/>
      <c r="R17" s="5"/>
    </row>
  </sheetData>
  <mergeCells count="10">
    <mergeCell ref="A1:R1"/>
    <mergeCell ref="A2:R2"/>
    <mergeCell ref="N5:P5"/>
    <mergeCell ref="R5:R6"/>
    <mergeCell ref="A4:A5"/>
    <mergeCell ref="E4:H4"/>
    <mergeCell ref="I4:M4"/>
    <mergeCell ref="E5:H5"/>
    <mergeCell ref="I5:M5"/>
    <mergeCell ref="Q5:Q6"/>
  </mergeCells>
  <hyperlinks>
    <hyperlink ref="C10" r:id="rId1"/>
    <hyperlink ref="C8" r:id="rId2"/>
    <hyperlink ref="C9" r:id="rId3"/>
  </hyperlinks>
  <pageMargins left="0.75" right="0.75" top="1" bottom="1" header="0.4921259845" footer="0.4921259845"/>
  <pageSetup paperSize="9" orientation="portrait" horizontalDpi="300" verticalDpi="300" r:id="rId4"/>
  <headerFooter alignWithMargins="0"/>
  <ignoredErrors>
    <ignoredError sqref="P15 M8:M9 L15 F15:G15 I15 E15 O15:O16 N15 J15:K15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V16"/>
  <sheetViews>
    <sheetView zoomScaleNormal="100" workbookViewId="0">
      <selection activeCell="A3" sqref="A3"/>
    </sheetView>
  </sheetViews>
  <sheetFormatPr defaultRowHeight="12.5" x14ac:dyDescent="0.25"/>
  <cols>
    <col min="1" max="1" width="6.81640625" customWidth="1"/>
    <col min="2" max="10" width="6.81640625" style="1" customWidth="1"/>
    <col min="11" max="12" width="6.81640625" customWidth="1"/>
    <col min="13" max="13" width="9.453125" customWidth="1"/>
  </cols>
  <sheetData>
    <row r="1" spans="1:22" ht="38.5" customHeight="1" x14ac:dyDescent="0.25">
      <c r="A1" s="314" t="s">
        <v>21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28"/>
      <c r="O1" s="28"/>
      <c r="P1" s="28"/>
      <c r="Q1" s="28"/>
      <c r="R1" s="28"/>
      <c r="S1" s="28"/>
      <c r="T1" s="28"/>
      <c r="U1" s="28"/>
      <c r="V1" s="28"/>
    </row>
    <row r="2" spans="1:22" ht="38.5" customHeight="1" x14ac:dyDescent="0.35">
      <c r="A2" s="315" t="s">
        <v>46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5"/>
    </row>
    <row r="3" spans="1:22" ht="16" thickBo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5"/>
      <c r="L3" s="5"/>
      <c r="M3" s="5"/>
      <c r="N3" s="5"/>
    </row>
    <row r="4" spans="1:22" ht="18.5" customHeight="1" thickBot="1" x14ac:dyDescent="0.4">
      <c r="A4" s="316"/>
      <c r="B4" s="317" t="s">
        <v>5</v>
      </c>
      <c r="C4" s="318"/>
      <c r="D4" s="318"/>
      <c r="E4" s="319"/>
      <c r="F4" s="322" t="s">
        <v>7</v>
      </c>
      <c r="G4" s="318"/>
      <c r="H4" s="319"/>
      <c r="I4" s="322" t="s">
        <v>8</v>
      </c>
      <c r="J4" s="318"/>
      <c r="K4" s="318"/>
      <c r="L4" s="319"/>
      <c r="M4" s="320" t="s">
        <v>9</v>
      </c>
      <c r="N4" s="5"/>
    </row>
    <row r="5" spans="1:22" ht="18.5" customHeight="1" thickBot="1" x14ac:dyDescent="0.4">
      <c r="A5" s="316"/>
      <c r="B5" s="77" t="s">
        <v>0</v>
      </c>
      <c r="C5" s="98" t="s">
        <v>1</v>
      </c>
      <c r="D5" s="78" t="s">
        <v>2</v>
      </c>
      <c r="E5" s="34" t="s">
        <v>6</v>
      </c>
      <c r="F5" s="77" t="s">
        <v>0</v>
      </c>
      <c r="G5" s="79" t="s">
        <v>1</v>
      </c>
      <c r="H5" s="34" t="s">
        <v>6</v>
      </c>
      <c r="I5" s="79" t="s">
        <v>0</v>
      </c>
      <c r="J5" s="79" t="s">
        <v>1</v>
      </c>
      <c r="K5" s="80" t="s">
        <v>2</v>
      </c>
      <c r="L5" s="34" t="s">
        <v>6</v>
      </c>
      <c r="M5" s="321"/>
      <c r="N5" s="5"/>
    </row>
    <row r="6" spans="1:22" ht="18.5" customHeight="1" thickBot="1" x14ac:dyDescent="0.4">
      <c r="A6" s="46" t="s">
        <v>3</v>
      </c>
      <c r="B6" s="35">
        <v>4</v>
      </c>
      <c r="C6" s="99">
        <v>4</v>
      </c>
      <c r="D6" s="36">
        <v>3</v>
      </c>
      <c r="E6" s="7">
        <f>SUM(B6:D6)</f>
        <v>11</v>
      </c>
      <c r="F6" s="109">
        <v>5.5</v>
      </c>
      <c r="G6" s="109">
        <v>3.5</v>
      </c>
      <c r="H6" s="47">
        <f>SUM(F6:G6)</f>
        <v>9</v>
      </c>
      <c r="I6" s="99">
        <v>3</v>
      </c>
      <c r="J6" s="169">
        <v>4.5</v>
      </c>
      <c r="K6" s="37">
        <v>2.5</v>
      </c>
      <c r="L6" s="7">
        <f>SUM(I6:K6)</f>
        <v>10</v>
      </c>
      <c r="M6" s="154">
        <f>E6++H6+L6</f>
        <v>30</v>
      </c>
      <c r="N6" s="5"/>
    </row>
    <row r="7" spans="1:22" ht="18.5" customHeight="1" thickTop="1" x14ac:dyDescent="0.35">
      <c r="A7" s="10">
        <v>1</v>
      </c>
      <c r="B7" s="253">
        <v>1</v>
      </c>
      <c r="C7" s="170">
        <v>2.5</v>
      </c>
      <c r="D7" s="254">
        <v>2</v>
      </c>
      <c r="E7" s="256">
        <f>SUM(B7:D7)</f>
        <v>5.5</v>
      </c>
      <c r="F7" s="229">
        <v>2.5</v>
      </c>
      <c r="G7" s="229">
        <v>1</v>
      </c>
      <c r="H7" s="24">
        <f>SUM(F7:G7)</f>
        <v>3.5</v>
      </c>
      <c r="I7" s="82">
        <v>3</v>
      </c>
      <c r="J7" s="160">
        <v>2.5</v>
      </c>
      <c r="K7" s="259">
        <v>2</v>
      </c>
      <c r="L7" s="27">
        <f>SUM(I7:K7)</f>
        <v>7.5</v>
      </c>
      <c r="M7" s="155">
        <f>E7+H7+L7</f>
        <v>16.5</v>
      </c>
      <c r="N7" s="5"/>
    </row>
    <row r="8" spans="1:22" ht="18.5" customHeight="1" x14ac:dyDescent="0.35">
      <c r="A8" s="11">
        <v>2</v>
      </c>
      <c r="B8" s="13">
        <v>2</v>
      </c>
      <c r="C8" s="171">
        <v>2</v>
      </c>
      <c r="D8" s="255">
        <v>4</v>
      </c>
      <c r="E8" s="158">
        <f>SUM(B8:D8)</f>
        <v>8</v>
      </c>
      <c r="F8" s="107">
        <v>2</v>
      </c>
      <c r="G8" s="107">
        <v>1</v>
      </c>
      <c r="H8" s="25">
        <f>SUM(F8:G8)</f>
        <v>3</v>
      </c>
      <c r="I8" s="83">
        <v>3</v>
      </c>
      <c r="J8" s="161">
        <v>4</v>
      </c>
      <c r="K8" s="15">
        <v>2</v>
      </c>
      <c r="L8" s="25">
        <f>SUM(I8:K8)</f>
        <v>9</v>
      </c>
      <c r="M8" s="150">
        <f>E8+H8+L8</f>
        <v>20</v>
      </c>
      <c r="N8" s="5"/>
    </row>
    <row r="9" spans="1:22" ht="18.5" customHeight="1" x14ac:dyDescent="0.35">
      <c r="A9" s="11"/>
      <c r="B9" s="13"/>
      <c r="C9" s="171"/>
      <c r="D9" s="255"/>
      <c r="E9" s="158"/>
      <c r="F9" s="107"/>
      <c r="G9" s="138"/>
      <c r="H9" s="25"/>
      <c r="I9" s="83"/>
      <c r="J9" s="161"/>
      <c r="K9" s="67"/>
      <c r="L9" s="25"/>
      <c r="M9" s="151"/>
      <c r="N9" s="5"/>
    </row>
    <row r="10" spans="1:22" ht="18.5" customHeight="1" x14ac:dyDescent="0.35">
      <c r="A10" s="11"/>
      <c r="B10" s="13"/>
      <c r="C10" s="171"/>
      <c r="D10" s="255"/>
      <c r="E10" s="158"/>
      <c r="F10" s="107"/>
      <c r="G10" s="138"/>
      <c r="H10" s="25"/>
      <c r="I10" s="83"/>
      <c r="J10" s="161"/>
      <c r="K10" s="67"/>
      <c r="L10" s="25"/>
      <c r="M10" s="151"/>
      <c r="N10" s="5"/>
    </row>
    <row r="11" spans="1:22" ht="18.5" customHeight="1" x14ac:dyDescent="0.35">
      <c r="A11" s="11"/>
      <c r="B11" s="13"/>
      <c r="C11" s="171"/>
      <c r="D11" s="66"/>
      <c r="E11" s="25"/>
      <c r="F11" s="107"/>
      <c r="G11" s="107"/>
      <c r="H11" s="25"/>
      <c r="I11" s="83"/>
      <c r="J11" s="161"/>
      <c r="K11" s="67"/>
      <c r="L11" s="25"/>
      <c r="M11" s="151"/>
      <c r="N11" s="5"/>
    </row>
    <row r="12" spans="1:22" ht="18.5" customHeight="1" x14ac:dyDescent="0.35">
      <c r="A12" s="11"/>
      <c r="B12" s="65"/>
      <c r="C12" s="171"/>
      <c r="D12" s="66"/>
      <c r="E12" s="25"/>
      <c r="F12" s="107"/>
      <c r="G12" s="107"/>
      <c r="H12" s="25"/>
      <c r="I12" s="83"/>
      <c r="J12" s="161"/>
      <c r="K12" s="67"/>
      <c r="L12" s="25"/>
      <c r="M12" s="151"/>
      <c r="N12" s="5"/>
    </row>
    <row r="13" spans="1:22" ht="18.5" customHeight="1" thickBot="1" x14ac:dyDescent="0.4">
      <c r="A13" s="12"/>
      <c r="B13" s="68"/>
      <c r="C13" s="84"/>
      <c r="D13" s="69"/>
      <c r="E13" s="26"/>
      <c r="F13" s="108"/>
      <c r="G13" s="108"/>
      <c r="H13" s="26"/>
      <c r="I13" s="84"/>
      <c r="J13" s="230"/>
      <c r="K13" s="70"/>
      <c r="L13" s="26"/>
      <c r="M13" s="152"/>
      <c r="N13" s="5"/>
    </row>
    <row r="14" spans="1:22" ht="18.5" customHeight="1" x14ac:dyDescent="0.35">
      <c r="A14" s="19" t="s">
        <v>11</v>
      </c>
      <c r="B14" s="72">
        <f t="shared" ref="B14:M14" si="0">AVERAGE(B7:B13)</f>
        <v>1.5</v>
      </c>
      <c r="C14" s="73">
        <f t="shared" si="0"/>
        <v>2.25</v>
      </c>
      <c r="D14" s="258">
        <f t="shared" si="0"/>
        <v>3</v>
      </c>
      <c r="E14" s="257">
        <f t="shared" si="0"/>
        <v>6.75</v>
      </c>
      <c r="F14" s="72">
        <f t="shared" si="0"/>
        <v>2.25</v>
      </c>
      <c r="G14" s="73">
        <f t="shared" si="0"/>
        <v>1</v>
      </c>
      <c r="H14" s="74">
        <f t="shared" si="0"/>
        <v>3.25</v>
      </c>
      <c r="I14" s="85">
        <f t="shared" si="0"/>
        <v>3</v>
      </c>
      <c r="J14" s="85">
        <f t="shared" ref="J14" si="1">AVERAGE(J7:J13)</f>
        <v>3.25</v>
      </c>
      <c r="K14" s="73">
        <f t="shared" si="0"/>
        <v>2</v>
      </c>
      <c r="L14" s="74">
        <f t="shared" si="0"/>
        <v>8.25</v>
      </c>
      <c r="M14" s="153">
        <f t="shared" si="0"/>
        <v>18.25</v>
      </c>
      <c r="N14" s="5"/>
    </row>
    <row r="15" spans="1:22" ht="18.5" customHeight="1" thickBot="1" x14ac:dyDescent="0.4">
      <c r="A15" s="20" t="s">
        <v>10</v>
      </c>
      <c r="B15" s="100">
        <f t="shared" ref="B15:M15" si="2">100*B14/B6</f>
        <v>37.5</v>
      </c>
      <c r="C15" s="101">
        <f>100*C14/C6</f>
        <v>56.25</v>
      </c>
      <c r="D15" s="102">
        <f t="shared" si="2"/>
        <v>100</v>
      </c>
      <c r="E15" s="76">
        <f t="shared" si="2"/>
        <v>61.363636363636367</v>
      </c>
      <c r="F15" s="100">
        <f>100*F14/F6</f>
        <v>40.909090909090907</v>
      </c>
      <c r="G15" s="101">
        <f>100*G14/G6</f>
        <v>28.571428571428573</v>
      </c>
      <c r="H15" s="76">
        <f>100*H14/H6</f>
        <v>36.111111111111114</v>
      </c>
      <c r="I15" s="110">
        <f t="shared" si="2"/>
        <v>100</v>
      </c>
      <c r="J15" s="110">
        <f t="shared" ref="J15" si="3">100*J14/J6</f>
        <v>72.222222222222229</v>
      </c>
      <c r="K15" s="101">
        <f t="shared" si="2"/>
        <v>80</v>
      </c>
      <c r="L15" s="76">
        <f t="shared" si="2"/>
        <v>82.5</v>
      </c>
      <c r="M15" s="143">
        <f t="shared" si="2"/>
        <v>60.833333333333336</v>
      </c>
      <c r="N15" s="5"/>
      <c r="P15" s="6"/>
    </row>
    <row r="16" spans="1:22" ht="15.5" x14ac:dyDescent="0.35">
      <c r="A16" s="2"/>
      <c r="B16" s="3"/>
      <c r="C16" s="3"/>
      <c r="D16" s="3"/>
      <c r="E16" s="3"/>
      <c r="F16" s="3"/>
      <c r="G16" s="3"/>
      <c r="H16" s="3"/>
      <c r="I16" s="3"/>
      <c r="J16" s="3"/>
      <c r="K16" s="5"/>
      <c r="L16" s="5"/>
      <c r="M16" s="5"/>
      <c r="N16" s="5"/>
    </row>
  </sheetData>
  <mergeCells count="7">
    <mergeCell ref="A1:M1"/>
    <mergeCell ref="A2:M2"/>
    <mergeCell ref="A4:A5"/>
    <mergeCell ref="B4:E4"/>
    <mergeCell ref="M4:M5"/>
    <mergeCell ref="F4:H4"/>
    <mergeCell ref="I4:L4"/>
  </mergeCells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E15" formula="1"/>
    <ignoredError sqref="E7:E8 L7:L8 J14:K14 D14 F14 B14:C14 I14 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6"/>
  <sheetViews>
    <sheetView zoomScaleNormal="100" workbookViewId="0">
      <selection activeCell="A3" sqref="A3"/>
    </sheetView>
  </sheetViews>
  <sheetFormatPr defaultRowHeight="12.5" x14ac:dyDescent="0.25"/>
  <cols>
    <col min="1" max="1" width="6.26953125" customWidth="1"/>
    <col min="2" max="6" width="7.1796875" style="1" customWidth="1"/>
    <col min="7" max="12" width="7.08984375" style="1" customWidth="1"/>
    <col min="13" max="13" width="10.26953125" style="1" customWidth="1"/>
    <col min="14" max="14" width="9.453125" customWidth="1"/>
  </cols>
  <sheetData>
    <row r="1" spans="1:15" ht="38.5" customHeight="1" x14ac:dyDescent="0.35">
      <c r="A1" s="323" t="s">
        <v>12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5"/>
    </row>
    <row r="2" spans="1:15" ht="38.5" customHeight="1" x14ac:dyDescent="0.35">
      <c r="A2" s="315" t="s">
        <v>46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5"/>
    </row>
    <row r="3" spans="1:15" ht="16" thickBot="1" x14ac:dyDescent="0.4">
      <c r="A3" s="29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ht="20" customHeight="1" thickBot="1" x14ac:dyDescent="0.4">
      <c r="A4" s="316"/>
      <c r="B4" s="325" t="s">
        <v>5</v>
      </c>
      <c r="C4" s="326"/>
      <c r="D4" s="326"/>
      <c r="E4" s="326"/>
      <c r="F4" s="327"/>
      <c r="G4" s="328" t="s">
        <v>7</v>
      </c>
      <c r="H4" s="327"/>
      <c r="I4" s="328" t="s">
        <v>8</v>
      </c>
      <c r="J4" s="327"/>
      <c r="K4" s="329" t="s">
        <v>54</v>
      </c>
      <c r="L4" s="330"/>
      <c r="M4" s="320" t="s">
        <v>9</v>
      </c>
      <c r="N4" s="5"/>
    </row>
    <row r="5" spans="1:15" ht="20" customHeight="1" thickBot="1" x14ac:dyDescent="0.4">
      <c r="A5" s="324"/>
      <c r="B5" s="260" t="s">
        <v>0</v>
      </c>
      <c r="C5" s="261" t="s">
        <v>1</v>
      </c>
      <c r="D5" s="261" t="s">
        <v>2</v>
      </c>
      <c r="E5" s="262" t="s">
        <v>4</v>
      </c>
      <c r="F5" s="263" t="s">
        <v>6</v>
      </c>
      <c r="G5" s="274" t="s">
        <v>0</v>
      </c>
      <c r="H5" s="263" t="s">
        <v>6</v>
      </c>
      <c r="I5" s="274" t="s">
        <v>0</v>
      </c>
      <c r="J5" s="264" t="s">
        <v>6</v>
      </c>
      <c r="K5" s="265" t="s">
        <v>0</v>
      </c>
      <c r="L5" s="263" t="s">
        <v>6</v>
      </c>
      <c r="M5" s="331"/>
      <c r="N5" s="5"/>
    </row>
    <row r="6" spans="1:15" ht="20" customHeight="1" thickBot="1" x14ac:dyDescent="0.4">
      <c r="A6" s="38" t="s">
        <v>3</v>
      </c>
      <c r="B6" s="266">
        <v>1</v>
      </c>
      <c r="C6" s="267">
        <v>4</v>
      </c>
      <c r="D6" s="267">
        <v>3</v>
      </c>
      <c r="E6" s="268">
        <v>4</v>
      </c>
      <c r="F6" s="103">
        <f>SUM(B6:E6)</f>
        <v>12</v>
      </c>
      <c r="G6" s="273">
        <v>9</v>
      </c>
      <c r="H6" s="103">
        <f>G6</f>
        <v>9</v>
      </c>
      <c r="I6" s="275">
        <v>6</v>
      </c>
      <c r="J6" s="269">
        <f>I6</f>
        <v>6</v>
      </c>
      <c r="K6" s="266">
        <v>3</v>
      </c>
      <c r="L6" s="103">
        <f>SUM(K6:K6)</f>
        <v>3</v>
      </c>
      <c r="M6" s="272">
        <f>F6+H6+J6+L6</f>
        <v>30</v>
      </c>
      <c r="N6" s="5"/>
    </row>
    <row r="7" spans="1:15" ht="20" customHeight="1" thickTop="1" x14ac:dyDescent="0.35">
      <c r="A7" s="10">
        <v>1</v>
      </c>
      <c r="B7" s="64">
        <v>2.5</v>
      </c>
      <c r="C7" s="170">
        <v>2</v>
      </c>
      <c r="D7" s="170">
        <v>3</v>
      </c>
      <c r="E7" s="270">
        <v>1.5</v>
      </c>
      <c r="F7" s="24">
        <f>SUM(B7:E7)</f>
        <v>9</v>
      </c>
      <c r="G7" s="276">
        <v>5</v>
      </c>
      <c r="H7" s="24">
        <f>G7</f>
        <v>5</v>
      </c>
      <c r="I7" s="276">
        <v>5</v>
      </c>
      <c r="J7" s="229">
        <f>I7</f>
        <v>5</v>
      </c>
      <c r="K7" s="253">
        <v>5</v>
      </c>
      <c r="L7" s="24">
        <f>SUM(K7:K7)</f>
        <v>5</v>
      </c>
      <c r="M7" s="285">
        <f>F7+H7+J7+L7</f>
        <v>24</v>
      </c>
      <c r="N7" s="5"/>
    </row>
    <row r="8" spans="1:15" ht="20" customHeight="1" x14ac:dyDescent="0.35">
      <c r="A8" s="11">
        <v>2</v>
      </c>
      <c r="B8" s="65">
        <v>2</v>
      </c>
      <c r="C8" s="171">
        <v>2.5</v>
      </c>
      <c r="D8" s="171">
        <v>2.5</v>
      </c>
      <c r="E8" s="14">
        <v>1.5</v>
      </c>
      <c r="F8" s="25">
        <f>SUM(B8:E8)</f>
        <v>8.5</v>
      </c>
      <c r="G8" s="277">
        <v>4</v>
      </c>
      <c r="H8" s="25">
        <f>G8</f>
        <v>4</v>
      </c>
      <c r="I8" s="277">
        <v>4</v>
      </c>
      <c r="J8" s="107">
        <f>I8</f>
        <v>4</v>
      </c>
      <c r="K8" s="13">
        <v>4.5</v>
      </c>
      <c r="L8" s="25">
        <f>SUM(K8:K8)</f>
        <v>4.5</v>
      </c>
      <c r="M8" s="167">
        <f>F8+H8+J8+L8</f>
        <v>21</v>
      </c>
      <c r="N8" s="5"/>
    </row>
    <row r="9" spans="1:15" ht="20" customHeight="1" x14ac:dyDescent="0.35">
      <c r="A9" s="11"/>
      <c r="B9" s="65"/>
      <c r="C9" s="83"/>
      <c r="D9" s="171"/>
      <c r="E9" s="14"/>
      <c r="F9" s="25"/>
      <c r="G9" s="107"/>
      <c r="H9" s="25"/>
      <c r="I9" s="278"/>
      <c r="J9" s="107"/>
      <c r="K9" s="13"/>
      <c r="L9" s="25"/>
      <c r="M9" s="151"/>
      <c r="N9" s="5"/>
    </row>
    <row r="10" spans="1:15" ht="20" customHeight="1" x14ac:dyDescent="0.35">
      <c r="A10" s="11"/>
      <c r="B10" s="65"/>
      <c r="C10" s="83"/>
      <c r="D10" s="171"/>
      <c r="E10" s="14"/>
      <c r="F10" s="25"/>
      <c r="G10" s="107"/>
      <c r="H10" s="25"/>
      <c r="I10" s="278"/>
      <c r="J10" s="107"/>
      <c r="K10" s="13"/>
      <c r="L10" s="25"/>
      <c r="M10" s="151"/>
      <c r="N10" s="5"/>
    </row>
    <row r="11" spans="1:15" ht="20" customHeight="1" x14ac:dyDescent="0.35">
      <c r="A11" s="11"/>
      <c r="B11" s="65"/>
      <c r="C11" s="83"/>
      <c r="D11" s="171"/>
      <c r="E11" s="14"/>
      <c r="F11" s="25"/>
      <c r="G11" s="107"/>
      <c r="H11" s="25"/>
      <c r="I11" s="278"/>
      <c r="J11" s="107"/>
      <c r="K11" s="13"/>
      <c r="L11" s="25"/>
      <c r="M11" s="151"/>
      <c r="N11" s="5"/>
    </row>
    <row r="12" spans="1:15" ht="20" customHeight="1" x14ac:dyDescent="0.35">
      <c r="A12" s="11"/>
      <c r="B12" s="65"/>
      <c r="C12" s="83"/>
      <c r="D12" s="171"/>
      <c r="E12" s="14"/>
      <c r="F12" s="25"/>
      <c r="G12" s="107"/>
      <c r="H12" s="25"/>
      <c r="I12" s="278"/>
      <c r="J12" s="107"/>
      <c r="K12" s="13"/>
      <c r="L12" s="25"/>
      <c r="M12" s="151"/>
      <c r="N12" s="5"/>
    </row>
    <row r="13" spans="1:15" ht="20" customHeight="1" thickBot="1" x14ac:dyDescent="0.4">
      <c r="A13" s="12"/>
      <c r="B13" s="68"/>
      <c r="C13" s="84"/>
      <c r="D13" s="271"/>
      <c r="E13" s="17"/>
      <c r="F13" s="26"/>
      <c r="G13" s="108"/>
      <c r="H13" s="26"/>
      <c r="I13" s="279"/>
      <c r="J13" s="108"/>
      <c r="K13" s="16"/>
      <c r="L13" s="26"/>
      <c r="M13" s="152"/>
      <c r="N13" s="5"/>
    </row>
    <row r="14" spans="1:15" ht="20" customHeight="1" x14ac:dyDescent="0.35">
      <c r="A14" s="19" t="s">
        <v>11</v>
      </c>
      <c r="B14" s="72">
        <f t="shared" ref="B14:M14" si="0">AVERAGE(B7:B13)</f>
        <v>2.25</v>
      </c>
      <c r="C14" s="73">
        <f t="shared" si="0"/>
        <v>2.25</v>
      </c>
      <c r="D14" s="73">
        <f t="shared" si="0"/>
        <v>2.75</v>
      </c>
      <c r="E14" s="75">
        <f t="shared" si="0"/>
        <v>1.5</v>
      </c>
      <c r="F14" s="74">
        <f t="shared" si="0"/>
        <v>8.75</v>
      </c>
      <c r="G14" s="280">
        <f t="shared" ref="G14:H14" si="1">AVERAGE(G7:G13)</f>
        <v>4.5</v>
      </c>
      <c r="H14" s="74">
        <f t="shared" si="1"/>
        <v>4.5</v>
      </c>
      <c r="I14" s="280">
        <f t="shared" si="0"/>
        <v>4.5</v>
      </c>
      <c r="J14" s="74">
        <f t="shared" si="0"/>
        <v>4.5</v>
      </c>
      <c r="K14" s="72">
        <f t="shared" si="0"/>
        <v>4.75</v>
      </c>
      <c r="L14" s="257">
        <f t="shared" si="0"/>
        <v>4.75</v>
      </c>
      <c r="M14" s="153">
        <f t="shared" si="0"/>
        <v>22.5</v>
      </c>
      <c r="N14" s="5"/>
    </row>
    <row r="15" spans="1:15" ht="20" customHeight="1" thickBot="1" x14ac:dyDescent="0.4">
      <c r="A15" s="20" t="s">
        <v>10</v>
      </c>
      <c r="B15" s="100">
        <f t="shared" ref="B15:M15" si="2">100*B14/B6</f>
        <v>225</v>
      </c>
      <c r="C15" s="101">
        <f t="shared" si="2"/>
        <v>56.25</v>
      </c>
      <c r="D15" s="101">
        <f t="shared" si="2"/>
        <v>91.666666666666671</v>
      </c>
      <c r="E15" s="102">
        <f t="shared" si="2"/>
        <v>37.5</v>
      </c>
      <c r="F15" s="76">
        <f t="shared" si="2"/>
        <v>72.916666666666671</v>
      </c>
      <c r="G15" s="281">
        <f t="shared" ref="G15:H15" si="3">100*G14/G6</f>
        <v>50</v>
      </c>
      <c r="H15" s="76">
        <f t="shared" si="3"/>
        <v>50</v>
      </c>
      <c r="I15" s="281">
        <f t="shared" si="2"/>
        <v>75</v>
      </c>
      <c r="J15" s="76">
        <f t="shared" si="2"/>
        <v>75</v>
      </c>
      <c r="K15" s="100">
        <f t="shared" si="2"/>
        <v>158.33333333333334</v>
      </c>
      <c r="L15" s="76">
        <f t="shared" si="2"/>
        <v>158.33333333333334</v>
      </c>
      <c r="M15" s="143">
        <f t="shared" si="2"/>
        <v>75</v>
      </c>
      <c r="N15" s="5"/>
    </row>
    <row r="16" spans="1:15" ht="15.5" x14ac:dyDescent="0.35">
      <c r="A16" s="2"/>
      <c r="B16" s="3"/>
      <c r="C16" s="3"/>
      <c r="D16" s="3"/>
      <c r="E16" s="3"/>
      <c r="F16" s="3"/>
      <c r="G16" s="3"/>
      <c r="H16" s="3"/>
      <c r="I16" s="3"/>
      <c r="J16" s="3"/>
      <c r="K16" s="5"/>
      <c r="L16" s="5"/>
      <c r="M16" s="5"/>
      <c r="N16" s="5"/>
    </row>
  </sheetData>
  <mergeCells count="8">
    <mergeCell ref="A1:N1"/>
    <mergeCell ref="A2:N2"/>
    <mergeCell ref="A4:A5"/>
    <mergeCell ref="B4:F4"/>
    <mergeCell ref="I4:J4"/>
    <mergeCell ref="K4:L4"/>
    <mergeCell ref="M4:M5"/>
    <mergeCell ref="G4:H4"/>
  </mergeCells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F7:F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T27"/>
  <sheetViews>
    <sheetView tabSelected="1" zoomScaleNormal="100" workbookViewId="0">
      <selection activeCell="A3" sqref="A3"/>
    </sheetView>
  </sheetViews>
  <sheetFormatPr defaultRowHeight="12.5" x14ac:dyDescent="0.25"/>
  <cols>
    <col min="1" max="1" width="6.26953125" customWidth="1"/>
    <col min="2" max="7" width="11.81640625" style="1" customWidth="1"/>
    <col min="8" max="8" width="8.81640625" style="1" customWidth="1"/>
    <col min="9" max="9" width="7.7265625" customWidth="1"/>
    <col min="10" max="10" width="10" customWidth="1"/>
    <col min="11" max="16" width="5.7265625" customWidth="1"/>
    <col min="17" max="17" width="9.453125" customWidth="1"/>
  </cols>
  <sheetData>
    <row r="1" spans="1:20" ht="30" customHeight="1" x14ac:dyDescent="0.35">
      <c r="A1" s="332" t="s">
        <v>13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5"/>
    </row>
    <row r="2" spans="1:20" ht="30" customHeight="1" x14ac:dyDescent="0.35">
      <c r="A2" s="294" t="s">
        <v>55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5"/>
    </row>
    <row r="3" spans="1:20" ht="16" thickBot="1" x14ac:dyDescent="0.4">
      <c r="A3" s="2"/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5"/>
      <c r="Q3" s="5"/>
      <c r="R3" s="5"/>
    </row>
    <row r="4" spans="1:20" ht="20" customHeight="1" x14ac:dyDescent="0.35">
      <c r="A4" s="2"/>
      <c r="B4" s="339" t="s">
        <v>14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1"/>
      <c r="R4" s="5"/>
    </row>
    <row r="5" spans="1:20" ht="20" customHeight="1" thickBot="1" x14ac:dyDescent="0.4">
      <c r="A5" s="61"/>
      <c r="B5" s="334" t="s">
        <v>29</v>
      </c>
      <c r="C5" s="335"/>
      <c r="D5" s="335"/>
      <c r="E5" s="335"/>
      <c r="F5" s="335"/>
      <c r="G5" s="335"/>
      <c r="H5" s="335"/>
      <c r="I5" s="335"/>
      <c r="J5" s="336"/>
      <c r="K5" s="337" t="s">
        <v>30</v>
      </c>
      <c r="L5" s="337"/>
      <c r="M5" s="337"/>
      <c r="N5" s="337"/>
      <c r="O5" s="337"/>
      <c r="P5" s="338"/>
      <c r="Q5" s="333" t="s">
        <v>9</v>
      </c>
      <c r="R5" s="5"/>
    </row>
    <row r="6" spans="1:20" ht="31" customHeight="1" thickBot="1" x14ac:dyDescent="0.4">
      <c r="A6" s="62"/>
      <c r="B6" s="147" t="s">
        <v>48</v>
      </c>
      <c r="C6" s="148" t="s">
        <v>49</v>
      </c>
      <c r="D6" s="148" t="s">
        <v>51</v>
      </c>
      <c r="E6" s="149" t="s">
        <v>50</v>
      </c>
      <c r="F6" s="252" t="s">
        <v>52</v>
      </c>
      <c r="G6" s="149" t="s">
        <v>53</v>
      </c>
      <c r="H6" s="227" t="s">
        <v>26</v>
      </c>
      <c r="I6" s="140" t="s">
        <v>25</v>
      </c>
      <c r="J6" s="228" t="s">
        <v>27</v>
      </c>
      <c r="K6" s="141">
        <v>1</v>
      </c>
      <c r="L6" s="141">
        <v>2</v>
      </c>
      <c r="M6" s="141">
        <v>3</v>
      </c>
      <c r="N6" s="142">
        <v>4</v>
      </c>
      <c r="O6" s="200">
        <v>5</v>
      </c>
      <c r="P6" s="228" t="s">
        <v>45</v>
      </c>
      <c r="Q6" s="333"/>
      <c r="R6" s="5"/>
      <c r="S6" s="104"/>
      <c r="T6" s="104"/>
    </row>
    <row r="7" spans="1:20" ht="20" customHeight="1" thickBot="1" x14ac:dyDescent="0.4">
      <c r="A7" s="38" t="s">
        <v>3</v>
      </c>
      <c r="B7" s="249">
        <v>0.5</v>
      </c>
      <c r="C7" s="250">
        <v>1</v>
      </c>
      <c r="D7" s="250">
        <v>2</v>
      </c>
      <c r="E7" s="251">
        <v>0.5</v>
      </c>
      <c r="F7" s="181">
        <v>2</v>
      </c>
      <c r="G7" s="181">
        <v>2</v>
      </c>
      <c r="H7" s="113">
        <v>6</v>
      </c>
      <c r="I7" s="114">
        <v>14</v>
      </c>
      <c r="J7" s="115">
        <f>SUM(B7:I7)</f>
        <v>28</v>
      </c>
      <c r="K7" s="129">
        <v>2</v>
      </c>
      <c r="L7" s="129">
        <v>2</v>
      </c>
      <c r="M7" s="129">
        <v>4</v>
      </c>
      <c r="N7" s="130">
        <v>2</v>
      </c>
      <c r="O7" s="201">
        <v>2</v>
      </c>
      <c r="P7" s="115">
        <f>SUM(K7:O7)</f>
        <v>12</v>
      </c>
      <c r="Q7" s="226">
        <f>J7+P7</f>
        <v>40</v>
      </c>
      <c r="R7" s="5"/>
    </row>
    <row r="8" spans="1:20" ht="20" customHeight="1" thickTop="1" x14ac:dyDescent="0.35">
      <c r="A8" s="10">
        <v>1</v>
      </c>
      <c r="B8" s="253">
        <v>0.5</v>
      </c>
      <c r="C8" s="116">
        <v>1</v>
      </c>
      <c r="D8" s="116">
        <v>2</v>
      </c>
      <c r="E8" s="286">
        <v>0.5</v>
      </c>
      <c r="F8" s="176">
        <v>2</v>
      </c>
      <c r="G8" s="144">
        <v>2</v>
      </c>
      <c r="H8" s="116">
        <v>4</v>
      </c>
      <c r="I8" s="118">
        <v>12</v>
      </c>
      <c r="J8" s="174">
        <f>SUM(B8:I8)</f>
        <v>24</v>
      </c>
      <c r="K8" s="116">
        <v>2</v>
      </c>
      <c r="L8" s="116">
        <v>2</v>
      </c>
      <c r="M8" s="116">
        <v>1</v>
      </c>
      <c r="N8" s="117">
        <v>1</v>
      </c>
      <c r="O8" s="202">
        <v>0</v>
      </c>
      <c r="P8" s="174">
        <f>SUM(K8:O8)</f>
        <v>6</v>
      </c>
      <c r="Q8" s="222">
        <f>SUM(B8:I8)+SUM(K8:O8)</f>
        <v>30</v>
      </c>
      <c r="R8" s="5"/>
    </row>
    <row r="9" spans="1:20" ht="20" customHeight="1" x14ac:dyDescent="0.35">
      <c r="A9" s="11">
        <v>2</v>
      </c>
      <c r="B9" s="13">
        <v>0.5</v>
      </c>
      <c r="C9" s="120">
        <v>1</v>
      </c>
      <c r="D9" s="120">
        <v>2</v>
      </c>
      <c r="E9" s="287">
        <v>0.5</v>
      </c>
      <c r="F9" s="177">
        <v>2</v>
      </c>
      <c r="G9" s="145">
        <v>2</v>
      </c>
      <c r="H9" s="120">
        <v>6</v>
      </c>
      <c r="I9" s="122">
        <v>13</v>
      </c>
      <c r="J9" s="175">
        <f>SUM(B9:I9)</f>
        <v>27</v>
      </c>
      <c r="K9" s="120">
        <v>2</v>
      </c>
      <c r="L9" s="120">
        <v>2</v>
      </c>
      <c r="M9" s="120">
        <v>2</v>
      </c>
      <c r="N9" s="121">
        <v>1</v>
      </c>
      <c r="O9" s="203">
        <v>2</v>
      </c>
      <c r="P9" s="175">
        <f>SUM(K9:O9)</f>
        <v>9</v>
      </c>
      <c r="Q9" s="223">
        <f>SUM(B9:I9)+SUM(K9:O9)</f>
        <v>36</v>
      </c>
      <c r="R9" s="5"/>
    </row>
    <row r="10" spans="1:20" ht="20" customHeight="1" x14ac:dyDescent="0.35">
      <c r="A10" s="11"/>
      <c r="B10" s="13"/>
      <c r="C10" s="120"/>
      <c r="D10" s="120"/>
      <c r="E10" s="145"/>
      <c r="F10" s="177"/>
      <c r="G10" s="145"/>
      <c r="H10" s="120"/>
      <c r="I10" s="122"/>
      <c r="J10" s="123"/>
      <c r="K10" s="120"/>
      <c r="L10" s="120"/>
      <c r="M10" s="120"/>
      <c r="N10" s="121"/>
      <c r="O10" s="203"/>
      <c r="P10" s="175"/>
      <c r="Q10" s="220"/>
      <c r="R10" s="5"/>
    </row>
    <row r="11" spans="1:20" ht="20" customHeight="1" x14ac:dyDescent="0.35">
      <c r="A11" s="11"/>
      <c r="B11" s="119"/>
      <c r="C11" s="120"/>
      <c r="D11" s="120"/>
      <c r="E11" s="145"/>
      <c r="F11" s="177"/>
      <c r="G11" s="145"/>
      <c r="H11" s="120"/>
      <c r="I11" s="122"/>
      <c r="J11" s="123"/>
      <c r="K11" s="120"/>
      <c r="L11" s="120"/>
      <c r="M11" s="120"/>
      <c r="N11" s="121"/>
      <c r="O11" s="203"/>
      <c r="P11" s="175"/>
      <c r="Q11" s="220"/>
      <c r="R11" s="5"/>
    </row>
    <row r="12" spans="1:20" ht="20" customHeight="1" x14ac:dyDescent="0.35">
      <c r="A12" s="11"/>
      <c r="B12" s="119"/>
      <c r="C12" s="120"/>
      <c r="D12" s="120"/>
      <c r="E12" s="145"/>
      <c r="F12" s="177"/>
      <c r="G12" s="145"/>
      <c r="H12" s="120"/>
      <c r="I12" s="122"/>
      <c r="J12" s="123"/>
      <c r="K12" s="120"/>
      <c r="L12" s="120"/>
      <c r="M12" s="120"/>
      <c r="N12" s="121"/>
      <c r="O12" s="203"/>
      <c r="P12" s="175"/>
      <c r="Q12" s="220"/>
      <c r="R12" s="5"/>
    </row>
    <row r="13" spans="1:20" ht="20" customHeight="1" x14ac:dyDescent="0.35">
      <c r="A13" s="11"/>
      <c r="B13" s="119"/>
      <c r="C13" s="120"/>
      <c r="D13" s="120"/>
      <c r="E13" s="145"/>
      <c r="F13" s="177"/>
      <c r="G13" s="145"/>
      <c r="H13" s="120"/>
      <c r="I13" s="122"/>
      <c r="J13" s="123"/>
      <c r="K13" s="120"/>
      <c r="L13" s="120"/>
      <c r="M13" s="120"/>
      <c r="N13" s="121"/>
      <c r="O13" s="203"/>
      <c r="P13" s="175"/>
      <c r="Q13" s="220"/>
      <c r="R13" s="5"/>
    </row>
    <row r="14" spans="1:20" ht="20" customHeight="1" thickBot="1" x14ac:dyDescent="0.4">
      <c r="A14" s="12"/>
      <c r="B14" s="124"/>
      <c r="C14" s="125"/>
      <c r="D14" s="125"/>
      <c r="E14" s="146"/>
      <c r="F14" s="178"/>
      <c r="G14" s="146"/>
      <c r="H14" s="125"/>
      <c r="I14" s="127"/>
      <c r="J14" s="128"/>
      <c r="K14" s="125"/>
      <c r="L14" s="125"/>
      <c r="M14" s="125"/>
      <c r="N14" s="126"/>
      <c r="O14" s="204"/>
      <c r="P14" s="205"/>
      <c r="Q14" s="221"/>
      <c r="R14" s="5"/>
    </row>
    <row r="15" spans="1:20" ht="20" customHeight="1" thickTop="1" x14ac:dyDescent="0.35">
      <c r="A15" s="19" t="s">
        <v>11</v>
      </c>
      <c r="B15" s="72">
        <f t="shared" ref="B15:E15" si="0">AVERAGE(B8:B14)</f>
        <v>0.5</v>
      </c>
      <c r="C15" s="73">
        <f t="shared" si="0"/>
        <v>1</v>
      </c>
      <c r="D15" s="73">
        <f t="shared" si="0"/>
        <v>2</v>
      </c>
      <c r="E15" s="111">
        <f t="shared" si="0"/>
        <v>0.5</v>
      </c>
      <c r="F15" s="179">
        <f t="shared" ref="F15:G15" si="1">AVERAGE(F8:F14)</f>
        <v>2</v>
      </c>
      <c r="G15" s="288">
        <f t="shared" si="1"/>
        <v>2</v>
      </c>
      <c r="H15" s="179">
        <f t="shared" ref="H15" si="2">AVERAGE(H8:H14)</f>
        <v>5</v>
      </c>
      <c r="I15" s="280">
        <f t="shared" ref="I15:P15" si="3">AVERAGE(I8:I14)</f>
        <v>12.5</v>
      </c>
      <c r="J15" s="131">
        <f t="shared" si="3"/>
        <v>25.5</v>
      </c>
      <c r="K15" s="85">
        <f t="shared" si="3"/>
        <v>2</v>
      </c>
      <c r="L15" s="73">
        <f>AVERAGE(L8:L14)</f>
        <v>2</v>
      </c>
      <c r="M15" s="73">
        <f t="shared" ref="M15:O15" si="4">AVERAGE(M8:M14)</f>
        <v>1.5</v>
      </c>
      <c r="N15" s="73">
        <f t="shared" si="4"/>
        <v>1</v>
      </c>
      <c r="O15" s="131">
        <f t="shared" si="4"/>
        <v>1</v>
      </c>
      <c r="P15" s="206">
        <f t="shared" si="3"/>
        <v>7.5</v>
      </c>
      <c r="Q15" s="224">
        <f>AVERAGE(Q8:Q14)</f>
        <v>33</v>
      </c>
      <c r="R15" s="5"/>
    </row>
    <row r="16" spans="1:20" ht="20" customHeight="1" thickBot="1" x14ac:dyDescent="0.4">
      <c r="A16" s="20" t="s">
        <v>10</v>
      </c>
      <c r="B16" s="94">
        <f>100*B15/C7</f>
        <v>50</v>
      </c>
      <c r="C16" s="95">
        <f t="shared" ref="C16:E16" si="5">100*C15/D7</f>
        <v>50</v>
      </c>
      <c r="D16" s="95">
        <f t="shared" si="5"/>
        <v>400</v>
      </c>
      <c r="E16" s="112">
        <f t="shared" si="5"/>
        <v>25</v>
      </c>
      <c r="F16" s="180">
        <f>100*F15/G7</f>
        <v>100</v>
      </c>
      <c r="G16" s="289">
        <f>100*G15/H7</f>
        <v>33.333333333333336</v>
      </c>
      <c r="H16" s="180">
        <f t="shared" ref="H16" si="6">100*H15/H7</f>
        <v>83.333333333333329</v>
      </c>
      <c r="I16" s="290">
        <f t="shared" ref="I16:Q16" si="7">100*I15/I7</f>
        <v>89.285714285714292</v>
      </c>
      <c r="J16" s="96">
        <f t="shared" si="7"/>
        <v>91.071428571428569</v>
      </c>
      <c r="K16" s="97">
        <f t="shared" si="7"/>
        <v>100</v>
      </c>
      <c r="L16" s="95">
        <f t="shared" si="7"/>
        <v>100</v>
      </c>
      <c r="M16" s="95">
        <f t="shared" ref="M16:O16" si="8">100*M15/M7</f>
        <v>37.5</v>
      </c>
      <c r="N16" s="95">
        <f t="shared" si="8"/>
        <v>50</v>
      </c>
      <c r="O16" s="96">
        <f t="shared" si="8"/>
        <v>50</v>
      </c>
      <c r="P16" s="96">
        <f t="shared" si="7"/>
        <v>62.5</v>
      </c>
      <c r="Q16" s="225">
        <f t="shared" si="7"/>
        <v>82.5</v>
      </c>
      <c r="R16" s="5"/>
    </row>
    <row r="17" spans="1:18" ht="15.5" x14ac:dyDescent="0.35">
      <c r="A17" s="2"/>
      <c r="B17" s="3"/>
      <c r="C17" s="3"/>
      <c r="D17" s="3"/>
      <c r="E17" s="3"/>
      <c r="F17" s="3"/>
      <c r="G17" s="3"/>
      <c r="H17" s="3"/>
      <c r="I17" s="4"/>
      <c r="J17" s="4"/>
      <c r="K17" s="4"/>
      <c r="L17" s="4"/>
      <c r="M17" s="4"/>
      <c r="N17" s="4"/>
      <c r="O17" s="4"/>
      <c r="P17" s="5"/>
      <c r="Q17" s="5"/>
      <c r="R17" s="5"/>
    </row>
    <row r="20" spans="1:18" x14ac:dyDescent="0.25">
      <c r="B20" s="105"/>
      <c r="C20" s="105"/>
      <c r="D20" s="105"/>
      <c r="E20" s="105"/>
      <c r="F20" s="105"/>
      <c r="G20" s="105"/>
    </row>
    <row r="21" spans="1:18" x14ac:dyDescent="0.25">
      <c r="B21" s="105"/>
      <c r="C21" s="105"/>
      <c r="D21" s="105"/>
      <c r="E21" s="105"/>
      <c r="F21" s="105"/>
      <c r="G21" s="105"/>
      <c r="K21" t="s">
        <v>28</v>
      </c>
    </row>
    <row r="22" spans="1:18" ht="13" x14ac:dyDescent="0.25">
      <c r="B22" s="105"/>
      <c r="C22" s="105"/>
      <c r="D22" s="105"/>
      <c r="E22" s="106"/>
      <c r="F22" s="106"/>
      <c r="G22" s="106"/>
    </row>
    <row r="23" spans="1:18" x14ac:dyDescent="0.25">
      <c r="B23" s="105"/>
      <c r="C23" s="105"/>
      <c r="D23" s="105"/>
      <c r="E23" s="105"/>
      <c r="F23" s="105"/>
      <c r="G23" s="105"/>
    </row>
    <row r="24" spans="1:18" x14ac:dyDescent="0.25">
      <c r="B24" s="105"/>
      <c r="C24" s="105"/>
      <c r="D24" s="105"/>
      <c r="E24" s="105"/>
      <c r="F24" s="105"/>
      <c r="G24" s="105"/>
    </row>
    <row r="25" spans="1:18" x14ac:dyDescent="0.25">
      <c r="B25" s="105"/>
      <c r="C25" s="105"/>
      <c r="D25" s="105"/>
      <c r="E25" s="105"/>
      <c r="F25" s="105"/>
      <c r="G25" s="105"/>
    </row>
    <row r="26" spans="1:18" x14ac:dyDescent="0.25">
      <c r="B26" s="105"/>
      <c r="C26" s="105"/>
      <c r="D26" s="105"/>
      <c r="E26" s="105"/>
      <c r="F26" s="105"/>
      <c r="G26" s="105"/>
    </row>
    <row r="27" spans="1:18" x14ac:dyDescent="0.25">
      <c r="B27" s="105"/>
      <c r="C27" s="105"/>
      <c r="D27" s="105"/>
      <c r="E27" s="105"/>
      <c r="F27" s="105"/>
      <c r="G27" s="105"/>
    </row>
  </sheetData>
  <mergeCells count="6">
    <mergeCell ref="A1:Q1"/>
    <mergeCell ref="A2:Q2"/>
    <mergeCell ref="Q5:Q6"/>
    <mergeCell ref="B5:J5"/>
    <mergeCell ref="K5:P5"/>
    <mergeCell ref="B4:Q4"/>
  </mergeCells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J8:J9 G15:L15 B15 F15 P15 M15:N16 Q8:Q9 O15:O16 C15:E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vysledky_60CHOkkB</vt:lpstr>
      <vt:lpstr>ACh-list</vt:lpstr>
      <vt:lpstr>OCh-list</vt:lpstr>
      <vt:lpstr>Prax-list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2017-11-08T10:53:25Z</dcterms:created>
  <dcterms:modified xsi:type="dcterms:W3CDTF">2024-03-20T17:41:32Z</dcterms:modified>
</cp:coreProperties>
</file>